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3035" tabRatio="658" activeTab="1"/>
  </bookViews>
  <sheets>
    <sheet name="第3節" sheetId="1" r:id="rId1"/>
    <sheet name="星取表" sheetId="2" r:id="rId2"/>
    <sheet name="トーナメント" sheetId="3" r:id="rId3"/>
    <sheet name="組合せＨＰ用" sheetId="4" r:id="rId4"/>
    <sheet name="第2節" sheetId="5" r:id="rId5"/>
    <sheet name="第1節" sheetId="6" r:id="rId6"/>
  </sheets>
  <externalReferences>
    <externalReference r:id="rId9"/>
    <externalReference r:id="rId10"/>
  </externalReferences>
  <definedNames>
    <definedName name="_xlnm.Print_Area" localSheetId="2">'トーナメント'!$C$1:$BD$36</definedName>
    <definedName name="_xlnm.Print_Area" localSheetId="1">'星取表'!$C$1:$BF$59</definedName>
    <definedName name="_xlnm.Print_Area" localSheetId="3">'組合せＨＰ用'!$C$1:$BF$93</definedName>
    <definedName name="_xlnm.Print_Titles" localSheetId="1">'星取表'!$1:$1</definedName>
    <definedName name="_xlnm.Print_Titles" localSheetId="3">'組合せＨＰ用'!$1:$1</definedName>
    <definedName name="一部">#REF!</definedName>
    <definedName name="三部">#REF!</definedName>
    <definedName name="四部">#REF!</definedName>
    <definedName name="二部">#REF!</definedName>
    <definedName name="無">#REF!</definedName>
    <definedName name="無１">#REF!</definedName>
    <definedName name="無３">#REF!</definedName>
  </definedNames>
  <calcPr fullCalcOnLoad="1"/>
</workbook>
</file>

<file path=xl/sharedStrings.xml><?xml version="1.0" encoding="utf-8"?>
<sst xmlns="http://schemas.openxmlformats.org/spreadsheetml/2006/main" count="529" uniqueCount="124">
  <si>
    <t>勝</t>
  </si>
  <si>
    <t>分</t>
  </si>
  <si>
    <t>負</t>
  </si>
  <si>
    <t>勝点</t>
  </si>
  <si>
    <t>得点</t>
  </si>
  <si>
    <t>失点</t>
  </si>
  <si>
    <t>得失
点差</t>
  </si>
  <si>
    <t>順位</t>
  </si>
  <si>
    <t>前</t>
  </si>
  <si>
    <t>後</t>
  </si>
  <si>
    <t>計</t>
  </si>
  <si>
    <t>更新日</t>
  </si>
  <si>
    <t>試合</t>
  </si>
  <si>
    <t>亀田中</t>
  </si>
  <si>
    <t>上磯中</t>
  </si>
  <si>
    <t>本通中</t>
  </si>
  <si>
    <t>《グループ Ａ 》</t>
  </si>
  <si>
    <t>《 グループ Ｂ 》</t>
  </si>
  <si>
    <t>《 グループ Ｃ 》</t>
  </si>
  <si>
    <t>●月●日(●)</t>
  </si>
  <si>
    <t>港 中</t>
  </si>
  <si>
    <t>○ 予選ラウンド</t>
  </si>
  <si>
    <t>○ 決勝トーナメント</t>
  </si>
  <si>
    <t>グループA
１位</t>
  </si>
  <si>
    <t>グループＢ
２位</t>
  </si>
  <si>
    <t>グループＣ
１位</t>
  </si>
  <si>
    <t>グループA
２位</t>
  </si>
  <si>
    <t>グループＣ
２位</t>
  </si>
  <si>
    <t>グループＢ
１位</t>
  </si>
  <si>
    <t>会場：函館ﾌｯﾄﾎﾞｰﾙﾊﾟｰｸ（人工芝）</t>
  </si>
  <si>
    <t>優   勝：</t>
  </si>
  <si>
    <t>準優勝：</t>
  </si>
  <si>
    <t>第  ３  位：</t>
  </si>
  <si>
    <t>平成29年度 北海道ユースU-14道南ブロック大会函館地区予選</t>
  </si>
  <si>
    <t>WC②</t>
  </si>
  <si>
    <t>WC①</t>
  </si>
  <si>
    <t>プレイフル</t>
  </si>
  <si>
    <t>瀬棚・北檜山</t>
  </si>
  <si>
    <t>バロンドール</t>
  </si>
  <si>
    <t>森　中</t>
  </si>
  <si>
    <t>浜分中</t>
  </si>
  <si>
    <t>アスルクラロ</t>
  </si>
  <si>
    <t>砂原中</t>
  </si>
  <si>
    <t>桔梗中</t>
  </si>
  <si>
    <t>第３位：</t>
  </si>
  <si>
    <t>平成29年度 U-14道南ブロック大会函館地区予選</t>
  </si>
  <si>
    <t>試合結果</t>
  </si>
  <si>
    <t>第1節</t>
  </si>
  <si>
    <t>8月27日（日）</t>
  </si>
  <si>
    <t>会場　亀田中Ｇ</t>
  </si>
  <si>
    <t>本通中</t>
  </si>
  <si>
    <t>－</t>
  </si>
  <si>
    <t>バロンドール</t>
  </si>
  <si>
    <t>【得点】</t>
  </si>
  <si>
    <t>⑧</t>
  </si>
  <si>
    <t>【警告】</t>
  </si>
  <si>
    <t>【退場】</t>
  </si>
  <si>
    <t>上磯中</t>
  </si>
  <si>
    <t>－</t>
  </si>
  <si>
    <t>亀田中</t>
  </si>
  <si>
    <t>⑬．⑥．⑬</t>
  </si>
  <si>
    <t>アスルクラロ</t>
  </si>
  <si>
    <t>－</t>
  </si>
  <si>
    <t>桔梗中</t>
  </si>
  <si>
    <t>⑧×２.⑤．⑪×２．⑦．⑭</t>
  </si>
  <si>
    <t>港中</t>
  </si>
  <si>
    <t>森中</t>
  </si>
  <si>
    <t>⑪</t>
  </si>
  <si>
    <t>●</t>
  </si>
  <si>
    <t>○</t>
  </si>
  <si>
    <t>8月27日(日)～10月1日(日)</t>
  </si>
  <si>
    <t>平成29年度 U-14道南ブロック大会函館地区予選</t>
  </si>
  <si>
    <t>第2節</t>
  </si>
  <si>
    <t>9月3日（日）</t>
  </si>
  <si>
    <t>会場　森中Ｇ</t>
  </si>
  <si>
    <t>浜分中</t>
  </si>
  <si>
    <t>－</t>
  </si>
  <si>
    <t>砂原中</t>
  </si>
  <si>
    <t>－</t>
  </si>
  <si>
    <t>21、21、④、⑪、⑮</t>
  </si>
  <si>
    <t>⑧</t>
  </si>
  <si>
    <t>バロンドール</t>
  </si>
  <si>
    <t>森中</t>
  </si>
  <si>
    <t>⑦、22</t>
  </si>
  <si>
    <t>⑥</t>
  </si>
  <si>
    <t>亀田中</t>
  </si>
  <si>
    <t>－</t>
  </si>
  <si>
    <t>瀬棚・北檜山</t>
  </si>
  <si>
    <t>⑨</t>
  </si>
  <si>
    <t>⑩</t>
  </si>
  <si>
    <t>⑮</t>
  </si>
  <si>
    <t>港中</t>
  </si>
  <si>
    <t>本通中</t>
  </si>
  <si>
    <t>⑨、⑨</t>
  </si>
  <si>
    <t>上磯中</t>
  </si>
  <si>
    <t>●</t>
  </si>
  <si>
    <t>△</t>
  </si>
  <si>
    <t>△</t>
  </si>
  <si>
    <t>○</t>
  </si>
  <si>
    <t>●</t>
  </si>
  <si>
    <t>●</t>
  </si>
  <si>
    <t>第3節</t>
  </si>
  <si>
    <t>9月17日（日）</t>
  </si>
  <si>
    <t>会場　昭和公園Ｇ</t>
  </si>
  <si>
    <t>浜分中</t>
  </si>
  <si>
    <t>－</t>
  </si>
  <si>
    <t>桔梗中</t>
  </si>
  <si>
    <t>㉑⑥</t>
  </si>
  <si>
    <t>港中</t>
  </si>
  <si>
    <t>バロンドール</t>
  </si>
  <si>
    <t>上磯中</t>
  </si>
  <si>
    <t>プレイフル</t>
  </si>
  <si>
    <t>⑪⑪②</t>
  </si>
  <si>
    <t>①</t>
  </si>
  <si>
    <t>アスルクラロ</t>
  </si>
  <si>
    <t>砂原中</t>
  </si>
  <si>
    <t>⑤⑬</t>
  </si>
  <si>
    <t>⑪</t>
  </si>
  <si>
    <t>亀田中</t>
  </si>
  <si>
    <t>⑲⑪</t>
  </si>
  <si>
    <t>●</t>
  </si>
  <si>
    <t>9月17日(日)</t>
  </si>
  <si>
    <t>●</t>
  </si>
  <si>
    <t>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</si>
</sst>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PｺﾞｼｯｸM"/>
      <family val="3"/>
    </font>
    <font>
      <sz val="8"/>
      <name val="HGPｺﾞｼｯｸM"/>
      <family val="3"/>
    </font>
    <font>
      <sz val="10"/>
      <name val="HGPｺﾞｼｯｸM"/>
      <family val="3"/>
    </font>
    <font>
      <sz val="11"/>
      <color indexed="46"/>
      <name val="HGPｺﾞｼｯｸM"/>
      <family val="3"/>
    </font>
    <font>
      <sz val="18"/>
      <name val="HGPｺﾞｼｯｸM"/>
      <family val="3"/>
    </font>
    <font>
      <sz val="14"/>
      <name val="HGPｺﾞｼｯｸM"/>
      <family val="3"/>
    </font>
    <font>
      <sz val="22"/>
      <name val="HGPｺﾞｼｯｸM"/>
      <family val="3"/>
    </font>
    <font>
      <b/>
      <sz val="18"/>
      <color indexed="9"/>
      <name val="HGPｺﾞｼｯｸM"/>
      <family val="3"/>
    </font>
    <font>
      <sz val="16"/>
      <name val="HGPｺﾞｼｯｸM"/>
      <family val="3"/>
    </font>
    <font>
      <b/>
      <sz val="18"/>
      <name val="HGPｺﾞｼｯｸM"/>
      <family val="3"/>
    </font>
    <font>
      <b/>
      <sz val="14"/>
      <name val="HGPｺﾞｼｯｸM"/>
      <family val="3"/>
    </font>
    <font>
      <b/>
      <sz val="14"/>
      <color indexed="9"/>
      <name val="HGPｺﾞｼｯｸM"/>
      <family val="3"/>
    </font>
    <font>
      <sz val="16"/>
      <name val="HGSｺﾞｼｯｸM"/>
      <family val="3"/>
    </font>
    <font>
      <sz val="12"/>
      <name val="HGSｺﾞｼｯｸM"/>
      <family val="3"/>
    </font>
    <font>
      <sz val="16"/>
      <color indexed="8"/>
      <name val="HGSｺﾞｼｯｸM"/>
      <family val="3"/>
    </font>
    <font>
      <sz val="11"/>
      <color indexed="8"/>
      <name val="HGSｺﾞｼｯｸM"/>
      <family val="3"/>
    </font>
    <font>
      <sz val="11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HGSｺﾞｼｯｸM"/>
      <family val="3"/>
    </font>
    <font>
      <sz val="14"/>
      <color indexed="8"/>
      <name val="HGPｺﾞｼｯｸM"/>
      <family val="3"/>
    </font>
    <font>
      <sz val="12"/>
      <color indexed="8"/>
      <name val="HGPｺﾞｼｯｸM"/>
      <family val="3"/>
    </font>
    <font>
      <sz val="12"/>
      <color indexed="8"/>
      <name val="ＭＳ Ｐゴシック"/>
      <family val="3"/>
    </font>
    <font>
      <sz val="10"/>
      <color indexed="9"/>
      <name val="HGPｺﾞｼｯｸM"/>
      <family val="3"/>
    </font>
    <font>
      <sz val="12"/>
      <color indexed="9"/>
      <name val="HGPｺﾞｼｯｸM"/>
      <family val="3"/>
    </font>
    <font>
      <sz val="9"/>
      <color indexed="8"/>
      <name val="HGPｺﾞｼｯｸM"/>
      <family val="3"/>
    </font>
    <font>
      <sz val="22"/>
      <color indexed="8"/>
      <name val="HGPｺﾞｼｯｸM"/>
      <family val="3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4"/>
      <color theme="1"/>
      <name val="HGSｺﾞｼｯｸM"/>
      <family val="3"/>
    </font>
    <font>
      <sz val="12"/>
      <color theme="1"/>
      <name val="Calibri"/>
      <family val="3"/>
    </font>
    <font>
      <sz val="14"/>
      <color theme="1"/>
      <name val="HGPｺﾞｼｯｸM"/>
      <family val="3"/>
    </font>
    <font>
      <sz val="12"/>
      <color theme="1"/>
      <name val="HGPｺﾞｼｯｸM"/>
      <family val="3"/>
    </font>
    <font>
      <sz val="9"/>
      <color theme="1"/>
      <name val="HGPｺﾞｼｯｸM"/>
      <family val="3"/>
    </font>
    <font>
      <sz val="22"/>
      <color theme="1"/>
      <name val="HGPｺﾞｼｯｸM"/>
      <family val="3"/>
    </font>
    <font>
      <sz val="10"/>
      <color theme="0"/>
      <name val="HGPｺﾞｼｯｸM"/>
      <family val="3"/>
    </font>
    <font>
      <sz val="12"/>
      <color theme="0"/>
      <name val="HGPｺﾞｼｯｸM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6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0" fillId="0" borderId="0" xfId="61" applyFont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0" xfId="0" applyFont="1" applyFill="1" applyAlignment="1">
      <alignment horizontal="left" vertical="center" shrinkToFit="1"/>
    </xf>
    <xf numFmtId="0" fontId="10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9" fillId="0" borderId="15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10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69" fillId="0" borderId="12" xfId="0" applyFont="1" applyBorder="1" applyAlignment="1">
      <alignment vertical="center"/>
    </xf>
    <xf numFmtId="0" fontId="69" fillId="0" borderId="15" xfId="0" applyFont="1" applyBorder="1" applyAlignment="1">
      <alignment horizontal="left" vertical="center"/>
    </xf>
    <xf numFmtId="0" fontId="69" fillId="0" borderId="12" xfId="0" applyFont="1" applyBorder="1" applyAlignment="1">
      <alignment horizontal="right" vertical="center"/>
    </xf>
    <xf numFmtId="0" fontId="69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69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68" fillId="0" borderId="1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69" fillId="0" borderId="18" xfId="0" applyFont="1" applyBorder="1" applyAlignment="1">
      <alignment horizontal="left" vertical="center"/>
    </xf>
    <xf numFmtId="0" fontId="70" fillId="33" borderId="0" xfId="0" applyFont="1" applyFill="1" applyAlignment="1">
      <alignment horizontal="center" vertical="center"/>
    </xf>
    <xf numFmtId="0" fontId="0" fillId="0" borderId="0" xfId="62" applyAlignment="1">
      <alignment horizontal="center" vertical="center"/>
      <protection/>
    </xf>
    <xf numFmtId="0" fontId="15" fillId="0" borderId="0" xfId="63" applyFont="1" applyFill="1" applyAlignment="1" applyProtection="1">
      <alignment horizontal="center" vertical="center" shrinkToFit="1"/>
      <protection locked="0"/>
    </xf>
    <xf numFmtId="0" fontId="16" fillId="0" borderId="0" xfId="63" applyFont="1" applyFill="1" applyAlignment="1" applyProtection="1">
      <alignment horizontal="center" vertical="center" shrinkToFit="1"/>
      <protection locked="0"/>
    </xf>
    <xf numFmtId="20" fontId="15" fillId="34" borderId="0" xfId="0" applyNumberFormat="1" applyFont="1" applyFill="1" applyAlignment="1" applyProtection="1">
      <alignment horizontal="left" vertical="center" shrinkToFit="1"/>
      <protection locked="0"/>
    </xf>
    <xf numFmtId="0" fontId="17" fillId="34" borderId="0" xfId="0" applyFont="1" applyFill="1" applyAlignment="1" applyProtection="1">
      <alignment vertical="center" shrinkToFit="1"/>
      <protection locked="0"/>
    </xf>
    <xf numFmtId="0" fontId="18" fillId="34" borderId="0" xfId="0" applyFont="1" applyFill="1" applyAlignment="1" applyProtection="1">
      <alignment horizontal="center" vertical="center" shrinkToFit="1"/>
      <protection locked="0"/>
    </xf>
    <xf numFmtId="0" fontId="16" fillId="34" borderId="0" xfId="0" applyFont="1" applyFill="1" applyAlignment="1" applyProtection="1">
      <alignment horizontal="center" vertical="center" shrinkToFit="1"/>
      <protection locked="0"/>
    </xf>
    <xf numFmtId="0" fontId="0" fillId="34" borderId="0" xfId="0" applyFill="1" applyAlignment="1" applyProtection="1">
      <alignment horizontal="center" vertical="center" shrinkToFit="1"/>
      <protection locked="0"/>
    </xf>
    <xf numFmtId="0" fontId="19" fillId="34" borderId="0" xfId="0" applyFont="1" applyFill="1" applyAlignment="1" applyProtection="1">
      <alignment vertical="center" shrinkToFit="1"/>
      <protection locked="0"/>
    </xf>
    <xf numFmtId="0" fontId="15" fillId="34" borderId="0" xfId="0" applyFont="1" applyFill="1" applyAlignment="1" applyProtection="1">
      <alignment vertical="center" shrinkToFit="1"/>
      <protection locked="0"/>
    </xf>
    <xf numFmtId="0" fontId="15" fillId="34" borderId="0" xfId="0" applyFont="1" applyFill="1" applyAlignment="1" applyProtection="1">
      <alignment horizontal="right" vertical="center" shrinkToFit="1"/>
      <protection locked="0"/>
    </xf>
    <xf numFmtId="0" fontId="15" fillId="35" borderId="0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 applyProtection="1">
      <alignment horizontal="center" vertical="center" shrinkToFit="1"/>
      <protection locked="0"/>
    </xf>
    <xf numFmtId="0" fontId="15" fillId="35" borderId="21" xfId="0" applyFont="1" applyFill="1" applyBorder="1" applyAlignment="1" applyProtection="1">
      <alignment horizontal="right" vertical="center" shrinkToFit="1"/>
      <protection locked="0"/>
    </xf>
    <xf numFmtId="0" fontId="15" fillId="35" borderId="21" xfId="0" applyFont="1" applyFill="1" applyBorder="1" applyAlignment="1" applyProtection="1">
      <alignment horizontal="left" vertical="center" shrinkToFit="1"/>
      <protection locked="0"/>
    </xf>
    <xf numFmtId="0" fontId="15" fillId="35" borderId="22" xfId="0" applyFont="1" applyFill="1" applyBorder="1" applyAlignment="1" applyProtection="1">
      <alignment horizontal="right" vertical="center" shrinkToFit="1"/>
      <protection locked="0"/>
    </xf>
    <xf numFmtId="0" fontId="15" fillId="35" borderId="22" xfId="0" applyFont="1" applyFill="1" applyBorder="1" applyAlignment="1" applyProtection="1">
      <alignment horizontal="left" vertical="center" shrinkToFit="1"/>
      <protection locked="0"/>
    </xf>
    <xf numFmtId="2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36" borderId="0" xfId="0" applyFont="1" applyFill="1" applyBorder="1" applyAlignment="1">
      <alignment horizontal="center" vertical="center" shrinkToFit="1"/>
    </xf>
    <xf numFmtId="0" fontId="16" fillId="36" borderId="0" xfId="0" applyFont="1" applyFill="1" applyBorder="1" applyAlignment="1">
      <alignment horizontal="center" vertical="center" shrinkToFit="1"/>
    </xf>
    <xf numFmtId="0" fontId="16" fillId="36" borderId="0" xfId="0" applyFont="1" applyFill="1" applyBorder="1" applyAlignment="1" applyProtection="1">
      <alignment horizontal="center" vertical="center" shrinkToFit="1"/>
      <protection locked="0"/>
    </xf>
    <xf numFmtId="0" fontId="15" fillId="36" borderId="21" xfId="0" applyFont="1" applyFill="1" applyBorder="1" applyAlignment="1" applyProtection="1">
      <alignment horizontal="right" vertical="center" shrinkToFit="1"/>
      <protection locked="0"/>
    </xf>
    <xf numFmtId="0" fontId="15" fillId="36" borderId="0" xfId="0" applyFont="1" applyFill="1" applyBorder="1" applyAlignment="1">
      <alignment vertical="center" shrinkToFit="1"/>
    </xf>
    <xf numFmtId="0" fontId="15" fillId="36" borderId="21" xfId="0" applyFont="1" applyFill="1" applyBorder="1" applyAlignment="1" applyProtection="1">
      <alignment horizontal="left" vertical="center" shrinkToFit="1"/>
      <protection locked="0"/>
    </xf>
    <xf numFmtId="0" fontId="15" fillId="36" borderId="22" xfId="0" applyFont="1" applyFill="1" applyBorder="1" applyAlignment="1" applyProtection="1">
      <alignment horizontal="right" vertical="center" shrinkToFit="1"/>
      <protection locked="0"/>
    </xf>
    <xf numFmtId="0" fontId="15" fillId="36" borderId="22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6" fillId="35" borderId="0" xfId="0" applyFont="1" applyFill="1" applyBorder="1" applyAlignment="1" applyProtection="1">
      <alignment horizontal="center" vertical="center" shrinkToFit="1"/>
      <protection locked="0"/>
    </xf>
    <xf numFmtId="0" fontId="15" fillId="36" borderId="0" xfId="0" applyFont="1" applyFill="1" applyBorder="1" applyAlignment="1" applyProtection="1">
      <alignment horizontal="center" vertical="center" shrinkToFit="1"/>
      <protection locked="0"/>
    </xf>
    <xf numFmtId="0" fontId="16" fillId="36" borderId="0" xfId="0" applyFont="1" applyFill="1" applyBorder="1" applyAlignment="1" applyProtection="1">
      <alignment horizontal="center" vertical="center" shrinkToFit="1"/>
      <protection locked="0"/>
    </xf>
    <xf numFmtId="0" fontId="15" fillId="35" borderId="0" xfId="0" applyFont="1" applyFill="1" applyBorder="1" applyAlignment="1" applyProtection="1">
      <alignment horizontal="center" vertical="center" shrinkToFit="1"/>
      <protection locked="0"/>
    </xf>
    <xf numFmtId="0" fontId="15" fillId="35" borderId="0" xfId="0" applyFont="1" applyFill="1" applyBorder="1" applyAlignment="1">
      <alignment horizontal="center" vertical="center" shrinkToFit="1"/>
    </xf>
    <xf numFmtId="0" fontId="15" fillId="36" borderId="0" xfId="0" applyFont="1" applyFill="1" applyBorder="1" applyAlignment="1">
      <alignment horizontal="center" vertical="center" shrinkToFit="1"/>
    </xf>
    <xf numFmtId="0" fontId="70" fillId="33" borderId="0" xfId="0" applyFont="1" applyFill="1" applyAlignment="1">
      <alignment horizontal="center" vertical="center" shrinkToFit="1"/>
    </xf>
    <xf numFmtId="0" fontId="15" fillId="0" borderId="0" xfId="63" applyFont="1" applyFill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50" fillId="0" borderId="0" xfId="61" applyFont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0" fillId="2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 shrinkToFit="1"/>
    </xf>
    <xf numFmtId="0" fontId="7" fillId="37" borderId="10" xfId="0" applyFont="1" applyFill="1" applyBorder="1" applyAlignment="1">
      <alignment horizontal="center" vertical="center" shrinkToFit="1"/>
    </xf>
    <xf numFmtId="0" fontId="7" fillId="37" borderId="11" xfId="0" applyFont="1" applyFill="1" applyBorder="1" applyAlignment="1">
      <alignment horizontal="center" vertical="center" shrinkToFit="1"/>
    </xf>
    <xf numFmtId="0" fontId="7" fillId="37" borderId="23" xfId="0" applyFont="1" applyFill="1" applyBorder="1" applyAlignment="1">
      <alignment horizontal="center" vertical="center" shrinkToFit="1"/>
    </xf>
    <xf numFmtId="0" fontId="7" fillId="37" borderId="0" xfId="0" applyFont="1" applyFill="1" applyBorder="1" applyAlignment="1">
      <alignment horizontal="center" vertical="center" shrinkToFit="1"/>
    </xf>
    <xf numFmtId="0" fontId="7" fillId="37" borderId="12" xfId="0" applyFont="1" applyFill="1" applyBorder="1" applyAlignment="1">
      <alignment horizontal="center" vertical="center" shrinkToFit="1"/>
    </xf>
    <xf numFmtId="0" fontId="7" fillId="37" borderId="17" xfId="0" applyFont="1" applyFill="1" applyBorder="1" applyAlignment="1">
      <alignment horizontal="center" vertical="center" shrinkToFit="1"/>
    </xf>
    <xf numFmtId="0" fontId="7" fillId="37" borderId="13" xfId="0" applyFont="1" applyFill="1" applyBorder="1" applyAlignment="1">
      <alignment horizontal="center" vertical="center" shrinkToFit="1"/>
    </xf>
    <xf numFmtId="0" fontId="7" fillId="37" borderId="14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6" fillId="37" borderId="36" xfId="0" applyFont="1" applyFill="1" applyBorder="1" applyAlignment="1">
      <alignment horizontal="center" vertical="center"/>
    </xf>
    <xf numFmtId="0" fontId="6" fillId="37" borderId="37" xfId="0" applyFont="1" applyFill="1" applyBorder="1" applyAlignment="1">
      <alignment horizontal="center" vertical="center"/>
    </xf>
    <xf numFmtId="0" fontId="6" fillId="37" borderId="38" xfId="0" applyFont="1" applyFill="1" applyBorder="1" applyAlignment="1">
      <alignment horizontal="center" vertical="center"/>
    </xf>
    <xf numFmtId="0" fontId="11" fillId="37" borderId="39" xfId="0" applyFont="1" applyFill="1" applyBorder="1" applyAlignment="1">
      <alignment horizontal="center" vertical="center" shrinkToFit="1"/>
    </xf>
    <xf numFmtId="0" fontId="11" fillId="37" borderId="24" xfId="0" applyFont="1" applyFill="1" applyBorder="1" applyAlignment="1">
      <alignment horizontal="center" vertical="center" shrinkToFit="1"/>
    </xf>
    <xf numFmtId="0" fontId="11" fillId="37" borderId="25" xfId="0" applyFont="1" applyFill="1" applyBorder="1" applyAlignment="1">
      <alignment horizontal="center" vertical="center" shrinkToFit="1"/>
    </xf>
    <xf numFmtId="0" fontId="11" fillId="37" borderId="26" xfId="0" applyFont="1" applyFill="1" applyBorder="1" applyAlignment="1">
      <alignment horizontal="center" vertical="center" shrinkToFit="1"/>
    </xf>
    <xf numFmtId="0" fontId="4" fillId="37" borderId="24" xfId="0" applyFont="1" applyFill="1" applyBorder="1" applyAlignment="1">
      <alignment horizontal="center" vertical="center" shrinkToFit="1"/>
    </xf>
    <xf numFmtId="0" fontId="4" fillId="37" borderId="26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7" fillId="28" borderId="20" xfId="0" applyFont="1" applyFill="1" applyBorder="1" applyAlignment="1">
      <alignment horizontal="center" vertical="center" shrinkToFit="1"/>
    </xf>
    <xf numFmtId="0" fontId="7" fillId="28" borderId="10" xfId="0" applyFont="1" applyFill="1" applyBorder="1" applyAlignment="1">
      <alignment horizontal="center" vertical="center" shrinkToFit="1"/>
    </xf>
    <xf numFmtId="0" fontId="7" fillId="28" borderId="11" xfId="0" applyFont="1" applyFill="1" applyBorder="1" applyAlignment="1">
      <alignment horizontal="center" vertical="center" shrinkToFit="1"/>
    </xf>
    <xf numFmtId="0" fontId="7" fillId="28" borderId="23" xfId="0" applyFont="1" applyFill="1" applyBorder="1" applyAlignment="1">
      <alignment horizontal="center" vertical="center" shrinkToFit="1"/>
    </xf>
    <xf numFmtId="0" fontId="7" fillId="28" borderId="0" xfId="0" applyFont="1" applyFill="1" applyBorder="1" applyAlignment="1">
      <alignment horizontal="center" vertical="center" shrinkToFit="1"/>
    </xf>
    <xf numFmtId="0" fontId="7" fillId="28" borderId="12" xfId="0" applyFont="1" applyFill="1" applyBorder="1" applyAlignment="1">
      <alignment horizontal="center" vertical="center" shrinkToFit="1"/>
    </xf>
    <xf numFmtId="0" fontId="7" fillId="28" borderId="17" xfId="0" applyFont="1" applyFill="1" applyBorder="1" applyAlignment="1">
      <alignment horizontal="center" vertical="center" shrinkToFit="1"/>
    </xf>
    <xf numFmtId="0" fontId="7" fillId="28" borderId="13" xfId="0" applyFont="1" applyFill="1" applyBorder="1" applyAlignment="1">
      <alignment horizontal="center" vertical="center" shrinkToFit="1"/>
    </xf>
    <xf numFmtId="0" fontId="7" fillId="28" borderId="14" xfId="0" applyFont="1" applyFill="1" applyBorder="1" applyAlignment="1">
      <alignment horizontal="center" vertical="center" shrinkToFit="1"/>
    </xf>
    <xf numFmtId="0" fontId="4" fillId="28" borderId="24" xfId="0" applyFont="1" applyFill="1" applyBorder="1" applyAlignment="1">
      <alignment horizontal="center" vertical="center"/>
    </xf>
    <xf numFmtId="0" fontId="4" fillId="28" borderId="26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6" xfId="0" applyFont="1" applyFill="1" applyBorder="1" applyAlignment="1">
      <alignment horizontal="center" vertical="center" wrapText="1"/>
    </xf>
    <xf numFmtId="0" fontId="4" fillId="28" borderId="20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center" vertical="center"/>
    </xf>
    <xf numFmtId="0" fontId="6" fillId="28" borderId="36" xfId="0" applyFont="1" applyFill="1" applyBorder="1" applyAlignment="1">
      <alignment horizontal="center" vertical="center"/>
    </xf>
    <xf numFmtId="0" fontId="6" fillId="28" borderId="37" xfId="0" applyFont="1" applyFill="1" applyBorder="1" applyAlignment="1">
      <alignment horizontal="center" vertical="center"/>
    </xf>
    <xf numFmtId="0" fontId="6" fillId="28" borderId="38" xfId="0" applyFont="1" applyFill="1" applyBorder="1" applyAlignment="1">
      <alignment horizontal="center" vertical="center"/>
    </xf>
    <xf numFmtId="0" fontId="11" fillId="28" borderId="39" xfId="0" applyFont="1" applyFill="1" applyBorder="1" applyAlignment="1">
      <alignment horizontal="center" vertical="center" shrinkToFit="1"/>
    </xf>
    <xf numFmtId="0" fontId="11" fillId="28" borderId="24" xfId="0" applyFont="1" applyFill="1" applyBorder="1" applyAlignment="1">
      <alignment horizontal="center" vertical="center" shrinkToFit="1"/>
    </xf>
    <xf numFmtId="0" fontId="11" fillId="28" borderId="25" xfId="0" applyFont="1" applyFill="1" applyBorder="1" applyAlignment="1">
      <alignment horizontal="center" vertical="center" shrinkToFit="1"/>
    </xf>
    <xf numFmtId="0" fontId="11" fillId="28" borderId="26" xfId="0" applyFont="1" applyFill="1" applyBorder="1" applyAlignment="1">
      <alignment horizontal="center" vertical="center" shrinkToFit="1"/>
    </xf>
    <xf numFmtId="0" fontId="4" fillId="28" borderId="24" xfId="0" applyFont="1" applyFill="1" applyBorder="1" applyAlignment="1">
      <alignment horizontal="center" vertical="center" shrinkToFit="1"/>
    </xf>
    <xf numFmtId="0" fontId="4" fillId="28" borderId="2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 shrinkToFit="1"/>
    </xf>
    <xf numFmtId="0" fontId="11" fillId="3" borderId="24" xfId="0" applyFont="1" applyFill="1" applyBorder="1" applyAlignment="1">
      <alignment horizontal="center" vertical="center" shrinkToFit="1"/>
    </xf>
    <xf numFmtId="0" fontId="11" fillId="3" borderId="25" xfId="0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71" fillId="0" borderId="40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72" fillId="0" borderId="0" xfId="0" applyFont="1" applyFill="1" applyAlignment="1">
      <alignment horizontal="left" vertical="center" shrinkToFit="1"/>
    </xf>
    <xf numFmtId="0" fontId="73" fillId="0" borderId="0" xfId="0" applyFont="1" applyFill="1" applyAlignment="1">
      <alignment horizontal="left" vertical="center" shrinkToFit="1"/>
    </xf>
    <xf numFmtId="0" fontId="73" fillId="0" borderId="16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68" fillId="0" borderId="16" xfId="0" applyFont="1" applyBorder="1" applyAlignment="1">
      <alignment horizontal="left" vertical="center" wrapText="1" shrinkToFit="1"/>
    </xf>
    <xf numFmtId="0" fontId="68" fillId="0" borderId="0" xfId="0" applyFont="1" applyBorder="1" applyAlignment="1">
      <alignment horizontal="left" vertical="center" shrinkToFit="1"/>
    </xf>
    <xf numFmtId="0" fontId="68" fillId="0" borderId="16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74" fillId="0" borderId="20" xfId="0" applyFont="1" applyFill="1" applyBorder="1" applyAlignment="1">
      <alignment horizontal="center" vertical="center" shrinkToFit="1"/>
    </xf>
    <xf numFmtId="0" fontId="74" fillId="0" borderId="11" xfId="0" applyFont="1" applyFill="1" applyBorder="1" applyAlignment="1">
      <alignment horizontal="center" vertical="center" shrinkToFit="1"/>
    </xf>
    <xf numFmtId="0" fontId="74" fillId="0" borderId="23" xfId="0" applyFont="1" applyFill="1" applyBorder="1" applyAlignment="1">
      <alignment horizontal="center" vertical="center" shrinkToFit="1"/>
    </xf>
    <xf numFmtId="0" fontId="74" fillId="0" borderId="12" xfId="0" applyFont="1" applyFill="1" applyBorder="1" applyAlignment="1">
      <alignment horizontal="center" vertical="center" shrinkToFit="1"/>
    </xf>
    <xf numFmtId="0" fontId="74" fillId="0" borderId="17" xfId="0" applyFont="1" applyFill="1" applyBorder="1" applyAlignment="1">
      <alignment horizontal="center" vertical="center" shrinkToFit="1"/>
    </xf>
    <xf numFmtId="0" fontId="74" fillId="0" borderId="14" xfId="0" applyFont="1" applyFill="1" applyBorder="1" applyAlignment="1">
      <alignment horizontal="center" vertical="center" shrinkToFit="1"/>
    </xf>
    <xf numFmtId="176" fontId="74" fillId="0" borderId="20" xfId="0" applyNumberFormat="1" applyFont="1" applyFill="1" applyBorder="1" applyAlignment="1">
      <alignment horizontal="center" vertical="center" shrinkToFit="1"/>
    </xf>
    <xf numFmtId="176" fontId="74" fillId="0" borderId="11" xfId="0" applyNumberFormat="1" applyFont="1" applyFill="1" applyBorder="1" applyAlignment="1">
      <alignment horizontal="center" vertical="center" shrinkToFit="1"/>
    </xf>
    <xf numFmtId="176" fontId="74" fillId="0" borderId="23" xfId="0" applyNumberFormat="1" applyFont="1" applyFill="1" applyBorder="1" applyAlignment="1">
      <alignment horizontal="center" vertical="center" shrinkToFit="1"/>
    </xf>
    <xf numFmtId="176" fontId="74" fillId="0" borderId="12" xfId="0" applyNumberFormat="1" applyFont="1" applyFill="1" applyBorder="1" applyAlignment="1">
      <alignment horizontal="center" vertical="center" shrinkToFit="1"/>
    </xf>
    <xf numFmtId="176" fontId="74" fillId="0" borderId="17" xfId="0" applyNumberFormat="1" applyFont="1" applyFill="1" applyBorder="1" applyAlignment="1">
      <alignment horizontal="center" vertical="center" shrinkToFit="1"/>
    </xf>
    <xf numFmtId="176" fontId="74" fillId="0" borderId="14" xfId="0" applyNumberFormat="1" applyFont="1" applyFill="1" applyBorder="1" applyAlignment="1">
      <alignment horizontal="center" vertical="center" shrinkToFit="1"/>
    </xf>
    <xf numFmtId="0" fontId="75" fillId="0" borderId="24" xfId="0" applyFont="1" applyFill="1" applyBorder="1" applyAlignment="1">
      <alignment horizontal="center" vertical="center" shrinkToFit="1"/>
    </xf>
    <xf numFmtId="0" fontId="75" fillId="0" borderId="25" xfId="0" applyFont="1" applyFill="1" applyBorder="1" applyAlignment="1">
      <alignment horizontal="center" vertical="center" shrinkToFit="1"/>
    </xf>
    <xf numFmtId="0" fontId="75" fillId="0" borderId="26" xfId="0" applyFont="1" applyFill="1" applyBorder="1" applyAlignment="1">
      <alignment horizontal="center" vertical="center" shrinkToFit="1"/>
    </xf>
    <xf numFmtId="0" fontId="74" fillId="0" borderId="20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7" fillId="0" borderId="0" xfId="0" applyFont="1" applyBorder="1" applyAlignment="1">
      <alignment horizontal="center" vertical="center" shrinkToFit="1"/>
    </xf>
    <xf numFmtId="0" fontId="11" fillId="37" borderId="39" xfId="0" applyFont="1" applyFill="1" applyBorder="1" applyAlignment="1">
      <alignment horizontal="center" vertical="center" wrapText="1" shrinkToFit="1"/>
    </xf>
    <xf numFmtId="0" fontId="11" fillId="37" borderId="24" xfId="0" applyFont="1" applyFill="1" applyBorder="1" applyAlignment="1">
      <alignment horizontal="center" vertical="center" wrapText="1" shrinkToFit="1"/>
    </xf>
    <xf numFmtId="0" fontId="11" fillId="37" borderId="25" xfId="0" applyFont="1" applyFill="1" applyBorder="1" applyAlignment="1">
      <alignment horizontal="center" vertical="center" wrapText="1" shrinkToFit="1"/>
    </xf>
    <xf numFmtId="0" fontId="11" fillId="37" borderId="26" xfId="0" applyFont="1" applyFill="1" applyBorder="1" applyAlignment="1">
      <alignment horizontal="center" vertical="center" wrapText="1" shrinkToFit="1"/>
    </xf>
    <xf numFmtId="0" fontId="74" fillId="0" borderId="20" xfId="0" applyFont="1" applyBorder="1" applyAlignment="1">
      <alignment horizontal="center" vertical="center" shrinkToFit="1"/>
    </xf>
    <xf numFmtId="0" fontId="74" fillId="0" borderId="11" xfId="0" applyFont="1" applyBorder="1" applyAlignment="1">
      <alignment horizontal="center" vertical="center" shrinkToFit="1"/>
    </xf>
    <xf numFmtId="0" fontId="74" fillId="0" borderId="23" xfId="0" applyFont="1" applyBorder="1" applyAlignment="1">
      <alignment horizontal="center" vertical="center" shrinkToFit="1"/>
    </xf>
    <xf numFmtId="0" fontId="74" fillId="0" borderId="12" xfId="0" applyFont="1" applyBorder="1" applyAlignment="1">
      <alignment horizontal="center" vertical="center" shrinkToFit="1"/>
    </xf>
    <xf numFmtId="0" fontId="74" fillId="0" borderId="17" xfId="0" applyFont="1" applyBorder="1" applyAlignment="1">
      <alignment horizontal="center" vertical="center" shrinkToFit="1"/>
    </xf>
    <xf numFmtId="0" fontId="74" fillId="0" borderId="14" xfId="0" applyFont="1" applyBorder="1" applyAlignment="1">
      <alignment horizontal="center" vertical="center" shrinkToFit="1"/>
    </xf>
    <xf numFmtId="176" fontId="74" fillId="0" borderId="20" xfId="0" applyNumberFormat="1" applyFont="1" applyBorder="1" applyAlignment="1">
      <alignment horizontal="center" vertical="center" shrinkToFit="1"/>
    </xf>
    <xf numFmtId="176" fontId="74" fillId="0" borderId="11" xfId="0" applyNumberFormat="1" applyFont="1" applyBorder="1" applyAlignment="1">
      <alignment horizontal="center" vertical="center" shrinkToFit="1"/>
    </xf>
    <xf numFmtId="176" fontId="74" fillId="0" borderId="23" xfId="0" applyNumberFormat="1" applyFont="1" applyBorder="1" applyAlignment="1">
      <alignment horizontal="center" vertical="center" shrinkToFit="1"/>
    </xf>
    <xf numFmtId="176" fontId="74" fillId="0" borderId="12" xfId="0" applyNumberFormat="1" applyFont="1" applyBorder="1" applyAlignment="1">
      <alignment horizontal="center" vertical="center" shrinkToFit="1"/>
    </xf>
    <xf numFmtId="176" fontId="74" fillId="0" borderId="17" xfId="0" applyNumberFormat="1" applyFont="1" applyBorder="1" applyAlignment="1">
      <alignment horizontal="center" vertical="center" shrinkToFit="1"/>
    </xf>
    <xf numFmtId="176" fontId="74" fillId="0" borderId="14" xfId="0" applyNumberFormat="1" applyFont="1" applyBorder="1" applyAlignment="1">
      <alignment horizontal="center" vertical="center" shrinkToFit="1"/>
    </xf>
    <xf numFmtId="0" fontId="75" fillId="0" borderId="20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 shrinkToFit="1"/>
    </xf>
    <xf numFmtId="0" fontId="75" fillId="0" borderId="11" xfId="0" applyFont="1" applyBorder="1" applyAlignment="1">
      <alignment horizontal="center" vertical="center" shrinkToFit="1"/>
    </xf>
    <xf numFmtId="0" fontId="75" fillId="0" borderId="23" xfId="0" applyFont="1" applyBorder="1" applyAlignment="1">
      <alignment horizontal="center" vertical="center" shrinkToFit="1"/>
    </xf>
    <xf numFmtId="0" fontId="75" fillId="0" borderId="0" xfId="0" applyFont="1" applyBorder="1" applyAlignment="1">
      <alignment horizontal="center" vertical="center" shrinkToFit="1"/>
    </xf>
    <xf numFmtId="0" fontId="75" fillId="0" borderId="12" xfId="0" applyFont="1" applyBorder="1" applyAlignment="1">
      <alignment horizontal="center" vertical="center" shrinkToFit="1"/>
    </xf>
    <xf numFmtId="0" fontId="75" fillId="0" borderId="17" xfId="0" applyFont="1" applyBorder="1" applyAlignment="1">
      <alignment horizontal="center" vertical="center" shrinkToFit="1"/>
    </xf>
    <xf numFmtId="0" fontId="75" fillId="0" borderId="13" xfId="0" applyFont="1" applyBorder="1" applyAlignment="1">
      <alignment horizontal="center" vertical="center" shrinkToFit="1"/>
    </xf>
    <xf numFmtId="0" fontId="75" fillId="0" borderId="14" xfId="0" applyFont="1" applyBorder="1" applyAlignment="1">
      <alignment horizontal="center" vertical="center" shrinkToFit="1"/>
    </xf>
    <xf numFmtId="0" fontId="75" fillId="0" borderId="24" xfId="0" applyFont="1" applyBorder="1" applyAlignment="1">
      <alignment horizontal="center" vertical="center" shrinkToFit="1"/>
    </xf>
    <xf numFmtId="0" fontId="75" fillId="0" borderId="25" xfId="0" applyFont="1" applyBorder="1" applyAlignment="1">
      <alignment horizontal="center" vertical="center" shrinkToFit="1"/>
    </xf>
    <xf numFmtId="0" fontId="75" fillId="0" borderId="26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</xdr:row>
      <xdr:rowOff>9525</xdr:rowOff>
    </xdr:from>
    <xdr:to>
      <xdr:col>7</xdr:col>
      <xdr:colOff>85725</xdr:colOff>
      <xdr:row>4</xdr:row>
      <xdr:rowOff>161925</xdr:rowOff>
    </xdr:to>
    <xdr:sp>
      <xdr:nvSpPr>
        <xdr:cNvPr id="1" name="大かっこ 1"/>
        <xdr:cNvSpPr>
          <a:spLocks/>
        </xdr:cNvSpPr>
      </xdr:nvSpPr>
      <xdr:spPr>
        <a:xfrm>
          <a:off x="2190750" y="704850"/>
          <a:ext cx="84772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76200</xdr:colOff>
      <xdr:row>21</xdr:row>
      <xdr:rowOff>19050</xdr:rowOff>
    </xdr:from>
    <xdr:to>
      <xdr:col>7</xdr:col>
      <xdr:colOff>104775</xdr:colOff>
      <xdr:row>22</xdr:row>
      <xdr:rowOff>180975</xdr:rowOff>
    </xdr:to>
    <xdr:sp>
      <xdr:nvSpPr>
        <xdr:cNvPr id="2" name="大かっこ 2"/>
        <xdr:cNvSpPr>
          <a:spLocks/>
        </xdr:cNvSpPr>
      </xdr:nvSpPr>
      <xdr:spPr>
        <a:xfrm>
          <a:off x="2190750" y="4657725"/>
          <a:ext cx="866775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76200</xdr:colOff>
      <xdr:row>9</xdr:row>
      <xdr:rowOff>9525</xdr:rowOff>
    </xdr:from>
    <xdr:to>
      <xdr:col>7</xdr:col>
      <xdr:colOff>104775</xdr:colOff>
      <xdr:row>10</xdr:row>
      <xdr:rowOff>180975</xdr:rowOff>
    </xdr:to>
    <xdr:sp>
      <xdr:nvSpPr>
        <xdr:cNvPr id="3" name="大かっこ 3"/>
        <xdr:cNvSpPr>
          <a:spLocks/>
        </xdr:cNvSpPr>
      </xdr:nvSpPr>
      <xdr:spPr>
        <a:xfrm>
          <a:off x="2190750" y="2019300"/>
          <a:ext cx="86677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95250</xdr:colOff>
      <xdr:row>14</xdr:row>
      <xdr:rowOff>238125</xdr:rowOff>
    </xdr:from>
    <xdr:to>
      <xdr:col>7</xdr:col>
      <xdr:colOff>114300</xdr:colOff>
      <xdr:row>16</xdr:row>
      <xdr:rowOff>180975</xdr:rowOff>
    </xdr:to>
    <xdr:sp>
      <xdr:nvSpPr>
        <xdr:cNvPr id="4" name="大かっこ 4"/>
        <xdr:cNvSpPr>
          <a:spLocks/>
        </xdr:cNvSpPr>
      </xdr:nvSpPr>
      <xdr:spPr>
        <a:xfrm>
          <a:off x="2209800" y="3324225"/>
          <a:ext cx="85725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66675</xdr:colOff>
      <xdr:row>27</xdr:row>
      <xdr:rowOff>0</xdr:rowOff>
    </xdr:from>
    <xdr:to>
      <xdr:col>7</xdr:col>
      <xdr:colOff>85725</xdr:colOff>
      <xdr:row>28</xdr:row>
      <xdr:rowOff>180975</xdr:rowOff>
    </xdr:to>
    <xdr:sp>
      <xdr:nvSpPr>
        <xdr:cNvPr id="5" name="大かっこ 9"/>
        <xdr:cNvSpPr>
          <a:spLocks/>
        </xdr:cNvSpPr>
      </xdr:nvSpPr>
      <xdr:spPr>
        <a:xfrm>
          <a:off x="2181225" y="5953125"/>
          <a:ext cx="85725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42</xdr:row>
      <xdr:rowOff>0</xdr:rowOff>
    </xdr:from>
    <xdr:to>
      <xdr:col>9</xdr:col>
      <xdr:colOff>47625</xdr:colOff>
      <xdr:row>59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790575" y="7743825"/>
          <a:ext cx="6477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2</xdr:col>
      <xdr:colOff>9525</xdr:colOff>
      <xdr:row>23</xdr:row>
      <xdr:rowOff>228600</xdr:rowOff>
    </xdr:from>
    <xdr:to>
      <xdr:col>6</xdr:col>
      <xdr:colOff>38100</xdr:colOff>
      <xdr:row>23</xdr:row>
      <xdr:rowOff>381000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466725" y="4686300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22</xdr:row>
      <xdr:rowOff>247650</xdr:rowOff>
    </xdr:from>
    <xdr:to>
      <xdr:col>9</xdr:col>
      <xdr:colOff>47625</xdr:colOff>
      <xdr:row>23</xdr:row>
      <xdr:rowOff>152400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790575" y="4457700"/>
          <a:ext cx="647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2</xdr:col>
      <xdr:colOff>9525</xdr:colOff>
      <xdr:row>23</xdr:row>
      <xdr:rowOff>228600</xdr:rowOff>
    </xdr:from>
    <xdr:to>
      <xdr:col>6</xdr:col>
      <xdr:colOff>38100</xdr:colOff>
      <xdr:row>23</xdr:row>
      <xdr:rowOff>381000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466725" y="4686300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22</xdr:row>
      <xdr:rowOff>247650</xdr:rowOff>
    </xdr:from>
    <xdr:to>
      <xdr:col>9</xdr:col>
      <xdr:colOff>47625</xdr:colOff>
      <xdr:row>23</xdr:row>
      <xdr:rowOff>152400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790575" y="4457700"/>
          <a:ext cx="647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2</xdr:col>
      <xdr:colOff>9525</xdr:colOff>
      <xdr:row>42</xdr:row>
      <xdr:rowOff>228600</xdr:rowOff>
    </xdr:from>
    <xdr:to>
      <xdr:col>6</xdr:col>
      <xdr:colOff>38100</xdr:colOff>
      <xdr:row>42</xdr:row>
      <xdr:rowOff>381000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466725" y="7972425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42</xdr:row>
      <xdr:rowOff>0</xdr:rowOff>
    </xdr:from>
    <xdr:to>
      <xdr:col>9</xdr:col>
      <xdr:colOff>47625</xdr:colOff>
      <xdr:row>42</xdr:row>
      <xdr:rowOff>152400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790575" y="7743825"/>
          <a:ext cx="647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2</xdr:col>
      <xdr:colOff>9525</xdr:colOff>
      <xdr:row>42</xdr:row>
      <xdr:rowOff>228600</xdr:rowOff>
    </xdr:from>
    <xdr:to>
      <xdr:col>6</xdr:col>
      <xdr:colOff>38100</xdr:colOff>
      <xdr:row>42</xdr:row>
      <xdr:rowOff>381000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466725" y="7972425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42</xdr:row>
      <xdr:rowOff>0</xdr:rowOff>
    </xdr:from>
    <xdr:to>
      <xdr:col>9</xdr:col>
      <xdr:colOff>47625</xdr:colOff>
      <xdr:row>42</xdr:row>
      <xdr:rowOff>152400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790575" y="7743825"/>
          <a:ext cx="647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 editAs="oneCell">
    <xdr:from>
      <xdr:col>10</xdr:col>
      <xdr:colOff>9525</xdr:colOff>
      <xdr:row>24</xdr:row>
      <xdr:rowOff>57150</xdr:rowOff>
    </xdr:from>
    <xdr:to>
      <xdr:col>13</xdr:col>
      <xdr:colOff>76200</xdr:colOff>
      <xdr:row>27</xdr:row>
      <xdr:rowOff>95250</xdr:rowOff>
    </xdr:to>
    <xdr:pic>
      <xdr:nvPicPr>
        <xdr:cNvPr id="10" name="図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4914900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28</xdr:row>
      <xdr:rowOff>47625</xdr:rowOff>
    </xdr:from>
    <xdr:to>
      <xdr:col>19</xdr:col>
      <xdr:colOff>95250</xdr:colOff>
      <xdr:row>31</xdr:row>
      <xdr:rowOff>85725</xdr:rowOff>
    </xdr:to>
    <xdr:pic>
      <xdr:nvPicPr>
        <xdr:cNvPr id="11" name="図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553402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32</xdr:row>
      <xdr:rowOff>57150</xdr:rowOff>
    </xdr:from>
    <xdr:to>
      <xdr:col>25</xdr:col>
      <xdr:colOff>85725</xdr:colOff>
      <xdr:row>35</xdr:row>
      <xdr:rowOff>95250</xdr:rowOff>
    </xdr:to>
    <xdr:pic>
      <xdr:nvPicPr>
        <xdr:cNvPr id="12" name="図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6172200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36</xdr:row>
      <xdr:rowOff>76200</xdr:rowOff>
    </xdr:from>
    <xdr:to>
      <xdr:col>31</xdr:col>
      <xdr:colOff>95250</xdr:colOff>
      <xdr:row>39</xdr:row>
      <xdr:rowOff>114300</xdr:rowOff>
    </xdr:to>
    <xdr:pic>
      <xdr:nvPicPr>
        <xdr:cNvPr id="13" name="図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6819900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43</xdr:row>
      <xdr:rowOff>57150</xdr:rowOff>
    </xdr:from>
    <xdr:to>
      <xdr:col>13</xdr:col>
      <xdr:colOff>57150</xdr:colOff>
      <xdr:row>46</xdr:row>
      <xdr:rowOff>95250</xdr:rowOff>
    </xdr:to>
    <xdr:pic>
      <xdr:nvPicPr>
        <xdr:cNvPr id="14" name="図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820102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47</xdr:row>
      <xdr:rowOff>57150</xdr:rowOff>
    </xdr:from>
    <xdr:to>
      <xdr:col>19</xdr:col>
      <xdr:colOff>85725</xdr:colOff>
      <xdr:row>50</xdr:row>
      <xdr:rowOff>95250</xdr:rowOff>
    </xdr:to>
    <xdr:pic>
      <xdr:nvPicPr>
        <xdr:cNvPr id="15" name="図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88296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51</xdr:row>
      <xdr:rowOff>76200</xdr:rowOff>
    </xdr:from>
    <xdr:to>
      <xdr:col>25</xdr:col>
      <xdr:colOff>95250</xdr:colOff>
      <xdr:row>54</xdr:row>
      <xdr:rowOff>114300</xdr:rowOff>
    </xdr:to>
    <xdr:pic>
      <xdr:nvPicPr>
        <xdr:cNvPr id="16" name="図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4773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55</xdr:row>
      <xdr:rowOff>85725</xdr:rowOff>
    </xdr:from>
    <xdr:to>
      <xdr:col>31</xdr:col>
      <xdr:colOff>104775</xdr:colOff>
      <xdr:row>58</xdr:row>
      <xdr:rowOff>123825</xdr:rowOff>
    </xdr:to>
    <xdr:pic>
      <xdr:nvPicPr>
        <xdr:cNvPr id="17" name="図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0115550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4</xdr:row>
      <xdr:rowOff>228600</xdr:rowOff>
    </xdr:from>
    <xdr:to>
      <xdr:col>6</xdr:col>
      <xdr:colOff>38100</xdr:colOff>
      <xdr:row>4</xdr:row>
      <xdr:rowOff>381000</xdr:rowOff>
    </xdr:to>
    <xdr:sp>
      <xdr:nvSpPr>
        <xdr:cNvPr id="18" name="Text Box 16"/>
        <xdr:cNvSpPr txBox="1">
          <a:spLocks noChangeArrowheads="1"/>
        </xdr:cNvSpPr>
      </xdr:nvSpPr>
      <xdr:spPr>
        <a:xfrm>
          <a:off x="466725" y="1390650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3</xdr:row>
      <xdr:rowOff>247650</xdr:rowOff>
    </xdr:from>
    <xdr:to>
      <xdr:col>9</xdr:col>
      <xdr:colOff>47625</xdr:colOff>
      <xdr:row>4</xdr:row>
      <xdr:rowOff>152400</xdr:rowOff>
    </xdr:to>
    <xdr:sp>
      <xdr:nvSpPr>
        <xdr:cNvPr id="19" name="Text Box 18"/>
        <xdr:cNvSpPr txBox="1">
          <a:spLocks noChangeArrowheads="1"/>
        </xdr:cNvSpPr>
      </xdr:nvSpPr>
      <xdr:spPr>
        <a:xfrm>
          <a:off x="790575" y="1162050"/>
          <a:ext cx="647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2</xdr:col>
      <xdr:colOff>9525</xdr:colOff>
      <xdr:row>4</xdr:row>
      <xdr:rowOff>228600</xdr:rowOff>
    </xdr:from>
    <xdr:to>
      <xdr:col>6</xdr:col>
      <xdr:colOff>38100</xdr:colOff>
      <xdr:row>4</xdr:row>
      <xdr:rowOff>381000</xdr:rowOff>
    </xdr:to>
    <xdr:sp>
      <xdr:nvSpPr>
        <xdr:cNvPr id="20" name="Text Box 16"/>
        <xdr:cNvSpPr txBox="1">
          <a:spLocks noChangeArrowheads="1"/>
        </xdr:cNvSpPr>
      </xdr:nvSpPr>
      <xdr:spPr>
        <a:xfrm>
          <a:off x="466725" y="1390650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3</xdr:row>
      <xdr:rowOff>247650</xdr:rowOff>
    </xdr:from>
    <xdr:to>
      <xdr:col>9</xdr:col>
      <xdr:colOff>47625</xdr:colOff>
      <xdr:row>4</xdr:row>
      <xdr:rowOff>152400</xdr:rowOff>
    </xdr:to>
    <xdr:sp>
      <xdr:nvSpPr>
        <xdr:cNvPr id="21" name="Text Box 18"/>
        <xdr:cNvSpPr txBox="1">
          <a:spLocks noChangeArrowheads="1"/>
        </xdr:cNvSpPr>
      </xdr:nvSpPr>
      <xdr:spPr>
        <a:xfrm>
          <a:off x="790575" y="1162050"/>
          <a:ext cx="647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 editAs="oneCell">
    <xdr:from>
      <xdr:col>10</xdr:col>
      <xdr:colOff>9525</xdr:colOff>
      <xdr:row>5</xdr:row>
      <xdr:rowOff>57150</xdr:rowOff>
    </xdr:from>
    <xdr:to>
      <xdr:col>13</xdr:col>
      <xdr:colOff>76200</xdr:colOff>
      <xdr:row>8</xdr:row>
      <xdr:rowOff>95250</xdr:rowOff>
    </xdr:to>
    <xdr:pic>
      <xdr:nvPicPr>
        <xdr:cNvPr id="22" name="図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619250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9</xdr:row>
      <xdr:rowOff>47625</xdr:rowOff>
    </xdr:from>
    <xdr:to>
      <xdr:col>19</xdr:col>
      <xdr:colOff>95250</xdr:colOff>
      <xdr:row>12</xdr:row>
      <xdr:rowOff>85725</xdr:rowOff>
    </xdr:to>
    <xdr:pic>
      <xdr:nvPicPr>
        <xdr:cNvPr id="23" name="図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2383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13</xdr:row>
      <xdr:rowOff>57150</xdr:rowOff>
    </xdr:from>
    <xdr:to>
      <xdr:col>25</xdr:col>
      <xdr:colOff>85725</xdr:colOff>
      <xdr:row>16</xdr:row>
      <xdr:rowOff>95250</xdr:rowOff>
    </xdr:to>
    <xdr:pic>
      <xdr:nvPicPr>
        <xdr:cNvPr id="24" name="図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2876550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17</xdr:row>
      <xdr:rowOff>76200</xdr:rowOff>
    </xdr:from>
    <xdr:to>
      <xdr:col>31</xdr:col>
      <xdr:colOff>95250</xdr:colOff>
      <xdr:row>20</xdr:row>
      <xdr:rowOff>114300</xdr:rowOff>
    </xdr:to>
    <xdr:pic>
      <xdr:nvPicPr>
        <xdr:cNvPr id="25" name="図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524250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41</xdr:row>
      <xdr:rowOff>0</xdr:rowOff>
    </xdr:from>
    <xdr:to>
      <xdr:col>9</xdr:col>
      <xdr:colOff>47625</xdr:colOff>
      <xdr:row>58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085850" y="7439025"/>
          <a:ext cx="8382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2</xdr:col>
      <xdr:colOff>9525</xdr:colOff>
      <xdr:row>22</xdr:row>
      <xdr:rowOff>228600</xdr:rowOff>
    </xdr:from>
    <xdr:to>
      <xdr:col>6</xdr:col>
      <xdr:colOff>28575</xdr:colOff>
      <xdr:row>22</xdr:row>
      <xdr:rowOff>381000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685800" y="4381500"/>
          <a:ext cx="704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21</xdr:row>
      <xdr:rowOff>247650</xdr:rowOff>
    </xdr:from>
    <xdr:to>
      <xdr:col>9</xdr:col>
      <xdr:colOff>47625</xdr:colOff>
      <xdr:row>22</xdr:row>
      <xdr:rowOff>152400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1085850" y="4152900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2</xdr:col>
      <xdr:colOff>9525</xdr:colOff>
      <xdr:row>22</xdr:row>
      <xdr:rowOff>228600</xdr:rowOff>
    </xdr:from>
    <xdr:to>
      <xdr:col>6</xdr:col>
      <xdr:colOff>28575</xdr:colOff>
      <xdr:row>22</xdr:row>
      <xdr:rowOff>381000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685800" y="4381500"/>
          <a:ext cx="704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21</xdr:row>
      <xdr:rowOff>247650</xdr:rowOff>
    </xdr:from>
    <xdr:to>
      <xdr:col>9</xdr:col>
      <xdr:colOff>47625</xdr:colOff>
      <xdr:row>22</xdr:row>
      <xdr:rowOff>152400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1085850" y="4152900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2</xdr:col>
      <xdr:colOff>9525</xdr:colOff>
      <xdr:row>41</xdr:row>
      <xdr:rowOff>228600</xdr:rowOff>
    </xdr:from>
    <xdr:to>
      <xdr:col>6</xdr:col>
      <xdr:colOff>28575</xdr:colOff>
      <xdr:row>41</xdr:row>
      <xdr:rowOff>381000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685800" y="7667625"/>
          <a:ext cx="704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41</xdr:row>
      <xdr:rowOff>0</xdr:rowOff>
    </xdr:from>
    <xdr:to>
      <xdr:col>9</xdr:col>
      <xdr:colOff>47625</xdr:colOff>
      <xdr:row>41</xdr:row>
      <xdr:rowOff>152400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1085850" y="743902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2</xdr:col>
      <xdr:colOff>9525</xdr:colOff>
      <xdr:row>41</xdr:row>
      <xdr:rowOff>228600</xdr:rowOff>
    </xdr:from>
    <xdr:to>
      <xdr:col>6</xdr:col>
      <xdr:colOff>28575</xdr:colOff>
      <xdr:row>41</xdr:row>
      <xdr:rowOff>381000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685800" y="7667625"/>
          <a:ext cx="704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41</xdr:row>
      <xdr:rowOff>0</xdr:rowOff>
    </xdr:from>
    <xdr:to>
      <xdr:col>9</xdr:col>
      <xdr:colOff>47625</xdr:colOff>
      <xdr:row>41</xdr:row>
      <xdr:rowOff>152400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1085850" y="743902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 editAs="oneCell">
    <xdr:from>
      <xdr:col>10</xdr:col>
      <xdr:colOff>142875</xdr:colOff>
      <xdr:row>23</xdr:row>
      <xdr:rowOff>57150</xdr:rowOff>
    </xdr:from>
    <xdr:to>
      <xdr:col>13</xdr:col>
      <xdr:colOff>85725</xdr:colOff>
      <xdr:row>26</xdr:row>
      <xdr:rowOff>95250</xdr:rowOff>
    </xdr:to>
    <xdr:pic>
      <xdr:nvPicPr>
        <xdr:cNvPr id="10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61010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27</xdr:row>
      <xdr:rowOff>66675</xdr:rowOff>
    </xdr:from>
    <xdr:to>
      <xdr:col>19</xdr:col>
      <xdr:colOff>38100</xdr:colOff>
      <xdr:row>30</xdr:row>
      <xdr:rowOff>104775</xdr:rowOff>
    </xdr:to>
    <xdr:pic>
      <xdr:nvPicPr>
        <xdr:cNvPr id="11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5248275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114300</xdr:colOff>
      <xdr:row>31</xdr:row>
      <xdr:rowOff>66675</xdr:rowOff>
    </xdr:from>
    <xdr:to>
      <xdr:col>25</xdr:col>
      <xdr:colOff>57150</xdr:colOff>
      <xdr:row>34</xdr:row>
      <xdr:rowOff>104775</xdr:rowOff>
    </xdr:to>
    <xdr:pic>
      <xdr:nvPicPr>
        <xdr:cNvPr id="12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5876925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123825</xdr:colOff>
      <xdr:row>35</xdr:row>
      <xdr:rowOff>76200</xdr:rowOff>
    </xdr:from>
    <xdr:to>
      <xdr:col>31</xdr:col>
      <xdr:colOff>66675</xdr:colOff>
      <xdr:row>38</xdr:row>
      <xdr:rowOff>114300</xdr:rowOff>
    </xdr:to>
    <xdr:pic>
      <xdr:nvPicPr>
        <xdr:cNvPr id="13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651510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42</xdr:row>
      <xdr:rowOff>57150</xdr:rowOff>
    </xdr:from>
    <xdr:to>
      <xdr:col>13</xdr:col>
      <xdr:colOff>47625</xdr:colOff>
      <xdr:row>45</xdr:row>
      <xdr:rowOff>95250</xdr:rowOff>
    </xdr:to>
    <xdr:pic>
      <xdr:nvPicPr>
        <xdr:cNvPr id="14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7896225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46</xdr:row>
      <xdr:rowOff>85725</xdr:rowOff>
    </xdr:from>
    <xdr:to>
      <xdr:col>19</xdr:col>
      <xdr:colOff>47625</xdr:colOff>
      <xdr:row>49</xdr:row>
      <xdr:rowOff>123825</xdr:rowOff>
    </xdr:to>
    <xdr:pic>
      <xdr:nvPicPr>
        <xdr:cNvPr id="15" name="図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55345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95250</xdr:colOff>
      <xdr:row>50</xdr:row>
      <xdr:rowOff>57150</xdr:rowOff>
    </xdr:from>
    <xdr:to>
      <xdr:col>25</xdr:col>
      <xdr:colOff>38100</xdr:colOff>
      <xdr:row>53</xdr:row>
      <xdr:rowOff>95250</xdr:rowOff>
    </xdr:to>
    <xdr:pic>
      <xdr:nvPicPr>
        <xdr:cNvPr id="16" name="図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153525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104775</xdr:colOff>
      <xdr:row>54</xdr:row>
      <xdr:rowOff>57150</xdr:rowOff>
    </xdr:from>
    <xdr:to>
      <xdr:col>31</xdr:col>
      <xdr:colOff>47625</xdr:colOff>
      <xdr:row>57</xdr:row>
      <xdr:rowOff>95250</xdr:rowOff>
    </xdr:to>
    <xdr:pic>
      <xdr:nvPicPr>
        <xdr:cNvPr id="17" name="図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9782175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</xdr:row>
      <xdr:rowOff>228600</xdr:rowOff>
    </xdr:from>
    <xdr:to>
      <xdr:col>6</xdr:col>
      <xdr:colOff>28575</xdr:colOff>
      <xdr:row>3</xdr:row>
      <xdr:rowOff>381000</xdr:rowOff>
    </xdr:to>
    <xdr:sp>
      <xdr:nvSpPr>
        <xdr:cNvPr id="18" name="Text Box 16"/>
        <xdr:cNvSpPr txBox="1">
          <a:spLocks noChangeArrowheads="1"/>
        </xdr:cNvSpPr>
      </xdr:nvSpPr>
      <xdr:spPr>
        <a:xfrm>
          <a:off x="685800" y="1085850"/>
          <a:ext cx="704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2</xdr:row>
      <xdr:rowOff>247650</xdr:rowOff>
    </xdr:from>
    <xdr:to>
      <xdr:col>9</xdr:col>
      <xdr:colOff>47625</xdr:colOff>
      <xdr:row>3</xdr:row>
      <xdr:rowOff>152400</xdr:rowOff>
    </xdr:to>
    <xdr:sp>
      <xdr:nvSpPr>
        <xdr:cNvPr id="19" name="Text Box 18"/>
        <xdr:cNvSpPr txBox="1">
          <a:spLocks noChangeArrowheads="1"/>
        </xdr:cNvSpPr>
      </xdr:nvSpPr>
      <xdr:spPr>
        <a:xfrm>
          <a:off x="1085850" y="857250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2</xdr:col>
      <xdr:colOff>9525</xdr:colOff>
      <xdr:row>3</xdr:row>
      <xdr:rowOff>228600</xdr:rowOff>
    </xdr:from>
    <xdr:to>
      <xdr:col>6</xdr:col>
      <xdr:colOff>28575</xdr:colOff>
      <xdr:row>3</xdr:row>
      <xdr:rowOff>381000</xdr:rowOff>
    </xdr:to>
    <xdr:sp>
      <xdr:nvSpPr>
        <xdr:cNvPr id="20" name="Text Box 16"/>
        <xdr:cNvSpPr txBox="1">
          <a:spLocks noChangeArrowheads="1"/>
        </xdr:cNvSpPr>
      </xdr:nvSpPr>
      <xdr:spPr>
        <a:xfrm>
          <a:off x="685800" y="1085850"/>
          <a:ext cx="704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2</xdr:row>
      <xdr:rowOff>247650</xdr:rowOff>
    </xdr:from>
    <xdr:to>
      <xdr:col>9</xdr:col>
      <xdr:colOff>47625</xdr:colOff>
      <xdr:row>3</xdr:row>
      <xdr:rowOff>152400</xdr:rowOff>
    </xdr:to>
    <xdr:sp>
      <xdr:nvSpPr>
        <xdr:cNvPr id="21" name="Text Box 18"/>
        <xdr:cNvSpPr txBox="1">
          <a:spLocks noChangeArrowheads="1"/>
        </xdr:cNvSpPr>
      </xdr:nvSpPr>
      <xdr:spPr>
        <a:xfrm>
          <a:off x="1085850" y="857250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 editAs="oneCell">
    <xdr:from>
      <xdr:col>10</xdr:col>
      <xdr:colOff>9525</xdr:colOff>
      <xdr:row>4</xdr:row>
      <xdr:rowOff>57150</xdr:rowOff>
    </xdr:from>
    <xdr:to>
      <xdr:col>12</xdr:col>
      <xdr:colOff>123825</xdr:colOff>
      <xdr:row>7</xdr:row>
      <xdr:rowOff>95250</xdr:rowOff>
    </xdr:to>
    <xdr:pic>
      <xdr:nvPicPr>
        <xdr:cNvPr id="22" name="図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1445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8</xdr:row>
      <xdr:rowOff>47625</xdr:rowOff>
    </xdr:from>
    <xdr:to>
      <xdr:col>18</xdr:col>
      <xdr:colOff>142875</xdr:colOff>
      <xdr:row>11</xdr:row>
      <xdr:rowOff>85725</xdr:rowOff>
    </xdr:to>
    <xdr:pic>
      <xdr:nvPicPr>
        <xdr:cNvPr id="23" name="図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933575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12</xdr:row>
      <xdr:rowOff>57150</xdr:rowOff>
    </xdr:from>
    <xdr:to>
      <xdr:col>24</xdr:col>
      <xdr:colOff>133350</xdr:colOff>
      <xdr:row>15</xdr:row>
      <xdr:rowOff>95250</xdr:rowOff>
    </xdr:to>
    <xdr:pic>
      <xdr:nvPicPr>
        <xdr:cNvPr id="24" name="図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257175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16</xdr:row>
      <xdr:rowOff>76200</xdr:rowOff>
    </xdr:from>
    <xdr:to>
      <xdr:col>30</xdr:col>
      <xdr:colOff>142875</xdr:colOff>
      <xdr:row>19</xdr:row>
      <xdr:rowOff>114300</xdr:rowOff>
    </xdr:to>
    <xdr:pic>
      <xdr:nvPicPr>
        <xdr:cNvPr id="25" name="図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21945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22</xdr:row>
      <xdr:rowOff>228600</xdr:rowOff>
    </xdr:from>
    <xdr:to>
      <xdr:col>6</xdr:col>
      <xdr:colOff>28575</xdr:colOff>
      <xdr:row>22</xdr:row>
      <xdr:rowOff>381000</xdr:rowOff>
    </xdr:to>
    <xdr:sp>
      <xdr:nvSpPr>
        <xdr:cNvPr id="26" name="Text Box 16"/>
        <xdr:cNvSpPr txBox="1">
          <a:spLocks noChangeArrowheads="1"/>
        </xdr:cNvSpPr>
      </xdr:nvSpPr>
      <xdr:spPr>
        <a:xfrm>
          <a:off x="685800" y="4381500"/>
          <a:ext cx="704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21</xdr:row>
      <xdr:rowOff>247650</xdr:rowOff>
    </xdr:from>
    <xdr:to>
      <xdr:col>9</xdr:col>
      <xdr:colOff>47625</xdr:colOff>
      <xdr:row>22</xdr:row>
      <xdr:rowOff>152400</xdr:rowOff>
    </xdr:to>
    <xdr:sp>
      <xdr:nvSpPr>
        <xdr:cNvPr id="27" name="Text Box 18"/>
        <xdr:cNvSpPr txBox="1">
          <a:spLocks noChangeArrowheads="1"/>
        </xdr:cNvSpPr>
      </xdr:nvSpPr>
      <xdr:spPr>
        <a:xfrm>
          <a:off x="1085850" y="4152900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2</xdr:col>
      <xdr:colOff>9525</xdr:colOff>
      <xdr:row>22</xdr:row>
      <xdr:rowOff>228600</xdr:rowOff>
    </xdr:from>
    <xdr:to>
      <xdr:col>6</xdr:col>
      <xdr:colOff>28575</xdr:colOff>
      <xdr:row>22</xdr:row>
      <xdr:rowOff>381000</xdr:rowOff>
    </xdr:to>
    <xdr:sp>
      <xdr:nvSpPr>
        <xdr:cNvPr id="28" name="Text Box 16"/>
        <xdr:cNvSpPr txBox="1">
          <a:spLocks noChangeArrowheads="1"/>
        </xdr:cNvSpPr>
      </xdr:nvSpPr>
      <xdr:spPr>
        <a:xfrm>
          <a:off x="685800" y="4381500"/>
          <a:ext cx="704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4</xdr:col>
      <xdr:colOff>66675</xdr:colOff>
      <xdr:row>21</xdr:row>
      <xdr:rowOff>247650</xdr:rowOff>
    </xdr:from>
    <xdr:to>
      <xdr:col>9</xdr:col>
      <xdr:colOff>47625</xdr:colOff>
      <xdr:row>22</xdr:row>
      <xdr:rowOff>152400</xdr:rowOff>
    </xdr:to>
    <xdr:sp>
      <xdr:nvSpPr>
        <xdr:cNvPr id="29" name="Text Box 18"/>
        <xdr:cNvSpPr txBox="1">
          <a:spLocks noChangeArrowheads="1"/>
        </xdr:cNvSpPr>
      </xdr:nvSpPr>
      <xdr:spPr>
        <a:xfrm>
          <a:off x="1085850" y="4152900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4</xdr:col>
      <xdr:colOff>66675</xdr:colOff>
      <xdr:row>41</xdr:row>
      <xdr:rowOff>0</xdr:rowOff>
    </xdr:from>
    <xdr:to>
      <xdr:col>9</xdr:col>
      <xdr:colOff>47625</xdr:colOff>
      <xdr:row>58</xdr:row>
      <xdr:rowOff>0</xdr:rowOff>
    </xdr:to>
    <xdr:sp>
      <xdr:nvSpPr>
        <xdr:cNvPr id="30" name="Text Box 18"/>
        <xdr:cNvSpPr txBox="1">
          <a:spLocks noChangeArrowheads="1"/>
        </xdr:cNvSpPr>
      </xdr:nvSpPr>
      <xdr:spPr>
        <a:xfrm>
          <a:off x="1085850" y="7439025"/>
          <a:ext cx="8382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</xdr:row>
      <xdr:rowOff>9525</xdr:rowOff>
    </xdr:from>
    <xdr:to>
      <xdr:col>7</xdr:col>
      <xdr:colOff>85725</xdr:colOff>
      <xdr:row>4</xdr:row>
      <xdr:rowOff>161925</xdr:rowOff>
    </xdr:to>
    <xdr:sp>
      <xdr:nvSpPr>
        <xdr:cNvPr id="1" name="大かっこ 1"/>
        <xdr:cNvSpPr>
          <a:spLocks/>
        </xdr:cNvSpPr>
      </xdr:nvSpPr>
      <xdr:spPr>
        <a:xfrm>
          <a:off x="2190750" y="704850"/>
          <a:ext cx="84772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76200</xdr:colOff>
      <xdr:row>21</xdr:row>
      <xdr:rowOff>19050</xdr:rowOff>
    </xdr:from>
    <xdr:to>
      <xdr:col>7</xdr:col>
      <xdr:colOff>104775</xdr:colOff>
      <xdr:row>22</xdr:row>
      <xdr:rowOff>180975</xdr:rowOff>
    </xdr:to>
    <xdr:sp>
      <xdr:nvSpPr>
        <xdr:cNvPr id="2" name="大かっこ 2"/>
        <xdr:cNvSpPr>
          <a:spLocks/>
        </xdr:cNvSpPr>
      </xdr:nvSpPr>
      <xdr:spPr>
        <a:xfrm>
          <a:off x="2190750" y="4657725"/>
          <a:ext cx="866775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76200</xdr:colOff>
      <xdr:row>9</xdr:row>
      <xdr:rowOff>9525</xdr:rowOff>
    </xdr:from>
    <xdr:to>
      <xdr:col>7</xdr:col>
      <xdr:colOff>104775</xdr:colOff>
      <xdr:row>10</xdr:row>
      <xdr:rowOff>180975</xdr:rowOff>
    </xdr:to>
    <xdr:sp>
      <xdr:nvSpPr>
        <xdr:cNvPr id="3" name="大かっこ 3"/>
        <xdr:cNvSpPr>
          <a:spLocks/>
        </xdr:cNvSpPr>
      </xdr:nvSpPr>
      <xdr:spPr>
        <a:xfrm>
          <a:off x="2190750" y="2019300"/>
          <a:ext cx="86677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95250</xdr:colOff>
      <xdr:row>14</xdr:row>
      <xdr:rowOff>238125</xdr:rowOff>
    </xdr:from>
    <xdr:to>
      <xdr:col>7</xdr:col>
      <xdr:colOff>114300</xdr:colOff>
      <xdr:row>16</xdr:row>
      <xdr:rowOff>180975</xdr:rowOff>
    </xdr:to>
    <xdr:sp>
      <xdr:nvSpPr>
        <xdr:cNvPr id="4" name="大かっこ 4"/>
        <xdr:cNvSpPr>
          <a:spLocks/>
        </xdr:cNvSpPr>
      </xdr:nvSpPr>
      <xdr:spPr>
        <a:xfrm>
          <a:off x="2209800" y="3324225"/>
          <a:ext cx="85725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</xdr:row>
      <xdr:rowOff>9525</xdr:rowOff>
    </xdr:from>
    <xdr:to>
      <xdr:col>7</xdr:col>
      <xdr:colOff>95250</xdr:colOff>
      <xdr:row>4</xdr:row>
      <xdr:rowOff>161925</xdr:rowOff>
    </xdr:to>
    <xdr:sp>
      <xdr:nvSpPr>
        <xdr:cNvPr id="1" name="大かっこ 5"/>
        <xdr:cNvSpPr>
          <a:spLocks/>
        </xdr:cNvSpPr>
      </xdr:nvSpPr>
      <xdr:spPr>
        <a:xfrm>
          <a:off x="2200275" y="704850"/>
          <a:ext cx="84772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85725</xdr:colOff>
      <xdr:row>21</xdr:row>
      <xdr:rowOff>0</xdr:rowOff>
    </xdr:from>
    <xdr:to>
      <xdr:col>7</xdr:col>
      <xdr:colOff>114300</xdr:colOff>
      <xdr:row>22</xdr:row>
      <xdr:rowOff>161925</xdr:rowOff>
    </xdr:to>
    <xdr:sp>
      <xdr:nvSpPr>
        <xdr:cNvPr id="2" name="大かっこ 6"/>
        <xdr:cNvSpPr>
          <a:spLocks/>
        </xdr:cNvSpPr>
      </xdr:nvSpPr>
      <xdr:spPr>
        <a:xfrm>
          <a:off x="2200275" y="4638675"/>
          <a:ext cx="866775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85725</xdr:colOff>
      <xdr:row>8</xdr:row>
      <xdr:rowOff>228600</xdr:rowOff>
    </xdr:from>
    <xdr:to>
      <xdr:col>7</xdr:col>
      <xdr:colOff>114300</xdr:colOff>
      <xdr:row>10</xdr:row>
      <xdr:rowOff>161925</xdr:rowOff>
    </xdr:to>
    <xdr:sp>
      <xdr:nvSpPr>
        <xdr:cNvPr id="3" name="大かっこ 7"/>
        <xdr:cNvSpPr>
          <a:spLocks/>
        </xdr:cNvSpPr>
      </xdr:nvSpPr>
      <xdr:spPr>
        <a:xfrm>
          <a:off x="2200275" y="2000250"/>
          <a:ext cx="86677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104775</xdr:colOff>
      <xdr:row>14</xdr:row>
      <xdr:rowOff>219075</xdr:rowOff>
    </xdr:from>
    <xdr:to>
      <xdr:col>7</xdr:col>
      <xdr:colOff>114300</xdr:colOff>
      <xdr:row>16</xdr:row>
      <xdr:rowOff>161925</xdr:rowOff>
    </xdr:to>
    <xdr:sp>
      <xdr:nvSpPr>
        <xdr:cNvPr id="4" name="大かっこ 8"/>
        <xdr:cNvSpPr>
          <a:spLocks/>
        </xdr:cNvSpPr>
      </xdr:nvSpPr>
      <xdr:spPr>
        <a:xfrm>
          <a:off x="2219325" y="3305175"/>
          <a:ext cx="84772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AppData\Local\Microsoft\Windows\Temporary%20Internet%20Files\Content.IE5\P0XKA57Q\&#22320;&#21306;&#12459;&#12502;&#12473;&#35430;&#21512;&#32080;&#26524;&#20837;&#21147;&#29992;&#32025;(&#20250;&#22580;&#21517;da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inapanman\AppData\Local\Microsoft\Windows\Temporary%20Internet%20Files\Content.Outlook\Y37XRQR0\&#22320;&#21306;&#12459;&#12502;&#12473;&#35430;&#21512;&#32080;&#26524;&#20837;&#21147;&#29992;&#32025;(&#26085;&#2151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試合結果(第節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試合結果(第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zoomScale="80" zoomScaleNormal="80" zoomScalePageLayoutView="0" workbookViewId="0" topLeftCell="A1">
      <selection activeCell="B4" sqref="B4:B5"/>
    </sheetView>
  </sheetViews>
  <sheetFormatPr defaultColWidth="9.140625" defaultRowHeight="15"/>
  <cols>
    <col min="1" max="1" width="2.421875" style="7" customWidth="1"/>
    <col min="2" max="2" width="24.8515625" style="84" customWidth="1"/>
    <col min="3" max="3" width="4.421875" style="84" customWidth="1"/>
    <col min="4" max="4" width="2.28125" style="84" customWidth="1"/>
    <col min="5" max="7" width="3.421875" style="84" customWidth="1"/>
    <col min="8" max="8" width="2.28125" style="84" customWidth="1"/>
    <col min="9" max="9" width="4.421875" style="84" customWidth="1"/>
    <col min="10" max="10" width="24.8515625" style="84" customWidth="1"/>
    <col min="11" max="11" width="6.8515625" style="52" customWidth="1"/>
    <col min="12" max="16384" width="9.00390625" style="52" customWidth="1"/>
  </cols>
  <sheetData>
    <row r="1" spans="2:10" ht="17.25">
      <c r="B1" s="92" t="s">
        <v>45</v>
      </c>
      <c r="C1" s="92"/>
      <c r="D1" s="92"/>
      <c r="E1" s="92"/>
      <c r="F1" s="92"/>
      <c r="G1" s="92"/>
      <c r="H1" s="92"/>
      <c r="I1" s="92"/>
      <c r="J1" s="51" t="s">
        <v>46</v>
      </c>
    </row>
    <row r="2" spans="2:10" ht="18.75">
      <c r="B2" s="53" t="s">
        <v>101</v>
      </c>
      <c r="C2" s="93" t="s">
        <v>102</v>
      </c>
      <c r="D2" s="93"/>
      <c r="E2" s="93"/>
      <c r="F2" s="93"/>
      <c r="G2" s="93"/>
      <c r="H2" s="93"/>
      <c r="I2" s="93"/>
      <c r="J2" s="54"/>
    </row>
    <row r="3" spans="2:10" ht="18.75">
      <c r="B3" s="55"/>
      <c r="C3" s="56"/>
      <c r="D3" s="57"/>
      <c r="E3" s="58"/>
      <c r="F3" s="59"/>
      <c r="G3" s="60"/>
      <c r="H3" s="60"/>
      <c r="I3" s="61"/>
      <c r="J3" s="62" t="s">
        <v>103</v>
      </c>
    </row>
    <row r="4" spans="2:10" ht="14.25" customHeight="1">
      <c r="B4" s="89" t="s">
        <v>104</v>
      </c>
      <c r="C4" s="90">
        <f>IF(ISBLANK(E4),"",SUM(E4:E5))</f>
        <v>2</v>
      </c>
      <c r="D4" s="64"/>
      <c r="E4" s="65">
        <v>1</v>
      </c>
      <c r="F4" s="65" t="s">
        <v>105</v>
      </c>
      <c r="G4" s="65">
        <v>0</v>
      </c>
      <c r="H4" s="64"/>
      <c r="I4" s="90">
        <f>IF(ISBLANK(G4),"",SUM(G4:G5))</f>
        <v>0</v>
      </c>
      <c r="J4" s="89" t="s">
        <v>106</v>
      </c>
    </row>
    <row r="5" spans="2:10" ht="14.25" customHeight="1">
      <c r="B5" s="89"/>
      <c r="C5" s="90"/>
      <c r="D5" s="64"/>
      <c r="E5" s="65">
        <v>1</v>
      </c>
      <c r="F5" s="65" t="s">
        <v>105</v>
      </c>
      <c r="G5" s="65">
        <v>0</v>
      </c>
      <c r="H5" s="64"/>
      <c r="I5" s="90"/>
      <c r="J5" s="89"/>
    </row>
    <row r="6" spans="2:10" ht="18.75">
      <c r="B6" s="66" t="s">
        <v>107</v>
      </c>
      <c r="C6" s="63"/>
      <c r="D6" s="64"/>
      <c r="E6" s="86" t="s">
        <v>53</v>
      </c>
      <c r="F6" s="86"/>
      <c r="G6" s="86"/>
      <c r="H6" s="64"/>
      <c r="I6" s="63"/>
      <c r="J6" s="67"/>
    </row>
    <row r="7" spans="2:10" ht="18.75">
      <c r="B7" s="68"/>
      <c r="C7" s="63"/>
      <c r="D7" s="64"/>
      <c r="E7" s="86" t="s">
        <v>55</v>
      </c>
      <c r="F7" s="86"/>
      <c r="G7" s="86"/>
      <c r="H7" s="64"/>
      <c r="I7" s="63"/>
      <c r="J7" s="69"/>
    </row>
    <row r="8" spans="2:10" ht="18.75">
      <c r="B8" s="68"/>
      <c r="C8" s="63"/>
      <c r="D8" s="64"/>
      <c r="E8" s="86" t="s">
        <v>56</v>
      </c>
      <c r="F8" s="86"/>
      <c r="G8" s="86"/>
      <c r="H8" s="64"/>
      <c r="I8" s="63"/>
      <c r="J8" s="69"/>
    </row>
    <row r="9" spans="2:10" ht="18.75">
      <c r="B9" s="70"/>
      <c r="C9" s="71"/>
      <c r="D9" s="72"/>
      <c r="E9" s="73"/>
      <c r="F9" s="73"/>
      <c r="G9" s="73"/>
      <c r="H9" s="72"/>
      <c r="I9" s="71"/>
      <c r="J9" s="74"/>
    </row>
    <row r="10" spans="2:10" ht="14.25" customHeight="1">
      <c r="B10" s="87" t="s">
        <v>108</v>
      </c>
      <c r="C10" s="91">
        <f>IF(ISBLANK(E10),"",SUM(E10:E11))</f>
        <v>0</v>
      </c>
      <c r="D10" s="76"/>
      <c r="E10" s="77">
        <v>0</v>
      </c>
      <c r="F10" s="77" t="s">
        <v>105</v>
      </c>
      <c r="G10" s="77">
        <v>0</v>
      </c>
      <c r="H10" s="76"/>
      <c r="I10" s="91">
        <f>IF(ISBLANK(G10),"",SUM(G10:G11))</f>
        <v>0</v>
      </c>
      <c r="J10" s="87" t="s">
        <v>109</v>
      </c>
    </row>
    <row r="11" spans="2:10" ht="14.25" customHeight="1">
      <c r="B11" s="87"/>
      <c r="C11" s="91"/>
      <c r="D11" s="76"/>
      <c r="E11" s="77">
        <v>0</v>
      </c>
      <c r="F11" s="77" t="s">
        <v>105</v>
      </c>
      <c r="G11" s="77">
        <v>0</v>
      </c>
      <c r="H11" s="76"/>
      <c r="I11" s="91"/>
      <c r="J11" s="87"/>
    </row>
    <row r="12" spans="2:10" ht="18.75">
      <c r="B12" s="78"/>
      <c r="C12" s="79"/>
      <c r="D12" s="79"/>
      <c r="E12" s="88" t="s">
        <v>53</v>
      </c>
      <c r="F12" s="88"/>
      <c r="G12" s="88"/>
      <c r="H12" s="79"/>
      <c r="I12" s="79"/>
      <c r="J12" s="80"/>
    </row>
    <row r="13" spans="2:10" ht="18.75">
      <c r="B13" s="81"/>
      <c r="C13" s="79"/>
      <c r="D13" s="79"/>
      <c r="E13" s="88" t="s">
        <v>55</v>
      </c>
      <c r="F13" s="88"/>
      <c r="G13" s="88"/>
      <c r="H13" s="79"/>
      <c r="I13" s="79"/>
      <c r="J13" s="82"/>
    </row>
    <row r="14" spans="2:10" ht="18.75">
      <c r="B14" s="81"/>
      <c r="C14" s="75"/>
      <c r="D14" s="75"/>
      <c r="E14" s="88" t="s">
        <v>56</v>
      </c>
      <c r="F14" s="88"/>
      <c r="G14" s="88"/>
      <c r="H14" s="75"/>
      <c r="I14" s="75"/>
      <c r="J14" s="82"/>
    </row>
    <row r="15" spans="2:10" ht="18.75">
      <c r="B15" s="70"/>
      <c r="C15" s="71"/>
      <c r="D15" s="72"/>
      <c r="E15" s="73"/>
      <c r="F15" s="73"/>
      <c r="G15" s="73"/>
      <c r="H15" s="72"/>
      <c r="I15" s="71"/>
      <c r="J15" s="74"/>
    </row>
    <row r="16" spans="2:10" ht="14.25" customHeight="1">
      <c r="B16" s="89" t="s">
        <v>110</v>
      </c>
      <c r="C16" s="90">
        <f>IF(ISBLANK(E16),"",SUM(E16:E17))</f>
        <v>3</v>
      </c>
      <c r="D16" s="64"/>
      <c r="E16" s="65">
        <v>2</v>
      </c>
      <c r="F16" s="65" t="s">
        <v>105</v>
      </c>
      <c r="G16" s="65">
        <v>0</v>
      </c>
      <c r="H16" s="64"/>
      <c r="I16" s="90">
        <f>IF(ISBLANK(G16),"",SUM(G16:G17))</f>
        <v>0</v>
      </c>
      <c r="J16" s="89" t="s">
        <v>111</v>
      </c>
    </row>
    <row r="17" spans="2:10" ht="14.25" customHeight="1">
      <c r="B17" s="89"/>
      <c r="C17" s="90"/>
      <c r="D17" s="64"/>
      <c r="E17" s="65">
        <v>1</v>
      </c>
      <c r="F17" s="65" t="s">
        <v>105</v>
      </c>
      <c r="G17" s="65">
        <v>0</v>
      </c>
      <c r="H17" s="64"/>
      <c r="I17" s="90"/>
      <c r="J17" s="89"/>
    </row>
    <row r="18" spans="2:10" ht="18.75">
      <c r="B18" s="66" t="s">
        <v>112</v>
      </c>
      <c r="C18" s="63"/>
      <c r="D18" s="64"/>
      <c r="E18" s="86" t="s">
        <v>53</v>
      </c>
      <c r="F18" s="86"/>
      <c r="G18" s="86"/>
      <c r="H18" s="64"/>
      <c r="I18" s="63"/>
      <c r="J18" s="67"/>
    </row>
    <row r="19" spans="2:10" ht="18.75">
      <c r="B19" s="68"/>
      <c r="C19" s="63"/>
      <c r="D19" s="64"/>
      <c r="E19" s="86" t="s">
        <v>55</v>
      </c>
      <c r="F19" s="86"/>
      <c r="G19" s="86"/>
      <c r="H19" s="64"/>
      <c r="I19" s="63"/>
      <c r="J19" s="69" t="s">
        <v>113</v>
      </c>
    </row>
    <row r="20" spans="2:10" ht="18.75">
      <c r="B20" s="68"/>
      <c r="C20" s="63"/>
      <c r="D20" s="64"/>
      <c r="E20" s="86" t="s">
        <v>56</v>
      </c>
      <c r="F20" s="86"/>
      <c r="G20" s="86"/>
      <c r="H20" s="64"/>
      <c r="I20" s="63"/>
      <c r="J20" s="69"/>
    </row>
    <row r="21" spans="2:10" ht="18.75">
      <c r="B21" s="70"/>
      <c r="C21" s="71"/>
      <c r="D21" s="72"/>
      <c r="E21" s="73"/>
      <c r="F21" s="73"/>
      <c r="G21" s="73"/>
      <c r="H21" s="72"/>
      <c r="I21" s="71"/>
      <c r="J21" s="74"/>
    </row>
    <row r="22" spans="2:10" ht="14.25" customHeight="1">
      <c r="B22" s="87" t="s">
        <v>114</v>
      </c>
      <c r="C22" s="91">
        <f>IF(ISBLANK(E22),"",SUM(E22:E23))</f>
        <v>0</v>
      </c>
      <c r="D22" s="76"/>
      <c r="E22" s="77">
        <v>0</v>
      </c>
      <c r="F22" s="77" t="s">
        <v>105</v>
      </c>
      <c r="G22" s="77">
        <v>0</v>
      </c>
      <c r="H22" s="76"/>
      <c r="I22" s="91">
        <f>IF(ISBLANK(G22),"",SUM(G22:G23))</f>
        <v>2</v>
      </c>
      <c r="J22" s="87" t="s">
        <v>115</v>
      </c>
    </row>
    <row r="23" spans="2:10" ht="14.25" customHeight="1">
      <c r="B23" s="87"/>
      <c r="C23" s="91"/>
      <c r="D23" s="76"/>
      <c r="E23" s="77">
        <v>0</v>
      </c>
      <c r="F23" s="77" t="s">
        <v>105</v>
      </c>
      <c r="G23" s="77">
        <v>2</v>
      </c>
      <c r="H23" s="76"/>
      <c r="I23" s="91"/>
      <c r="J23" s="87"/>
    </row>
    <row r="24" spans="2:10" ht="18.75">
      <c r="B24" s="78"/>
      <c r="C24" s="79"/>
      <c r="D24" s="79"/>
      <c r="E24" s="88" t="s">
        <v>53</v>
      </c>
      <c r="F24" s="88"/>
      <c r="G24" s="88"/>
      <c r="H24" s="79"/>
      <c r="I24" s="79"/>
      <c r="J24" s="80" t="s">
        <v>116</v>
      </c>
    </row>
    <row r="25" spans="2:10" ht="18.75">
      <c r="B25" s="81"/>
      <c r="C25" s="79"/>
      <c r="D25" s="79"/>
      <c r="E25" s="88" t="s">
        <v>55</v>
      </c>
      <c r="F25" s="88"/>
      <c r="G25" s="88"/>
      <c r="H25" s="79"/>
      <c r="I25" s="79"/>
      <c r="J25" s="82" t="s">
        <v>117</v>
      </c>
    </row>
    <row r="26" spans="2:10" ht="18.75">
      <c r="B26" s="81"/>
      <c r="C26" s="75"/>
      <c r="D26" s="75"/>
      <c r="E26" s="88" t="s">
        <v>56</v>
      </c>
      <c r="F26" s="88"/>
      <c r="G26" s="88"/>
      <c r="H26" s="75"/>
      <c r="I26" s="75"/>
      <c r="J26" s="82"/>
    </row>
    <row r="27" spans="2:10" ht="18.75">
      <c r="B27" s="70"/>
      <c r="C27" s="71"/>
      <c r="D27" s="72"/>
      <c r="E27" s="73"/>
      <c r="F27" s="73"/>
      <c r="G27" s="73"/>
      <c r="H27" s="72"/>
      <c r="I27" s="71"/>
      <c r="J27" s="74"/>
    </row>
    <row r="28" spans="2:10" ht="14.25" customHeight="1">
      <c r="B28" s="89" t="s">
        <v>111</v>
      </c>
      <c r="C28" s="90">
        <f>IF(ISBLANK(E28),"",SUM(E28:E29))</f>
        <v>0</v>
      </c>
      <c r="D28" s="64"/>
      <c r="E28" s="65">
        <v>0</v>
      </c>
      <c r="F28" s="65" t="s">
        <v>105</v>
      </c>
      <c r="G28" s="65">
        <v>1</v>
      </c>
      <c r="H28" s="64"/>
      <c r="I28" s="90">
        <f>IF(ISBLANK(G28),"",SUM(G28:G29))</f>
        <v>2</v>
      </c>
      <c r="J28" s="89" t="s">
        <v>118</v>
      </c>
    </row>
    <row r="29" spans="2:10" ht="14.25" customHeight="1">
      <c r="B29" s="89"/>
      <c r="C29" s="90"/>
      <c r="D29" s="64"/>
      <c r="E29" s="65">
        <v>0</v>
      </c>
      <c r="F29" s="65" t="s">
        <v>105</v>
      </c>
      <c r="G29" s="65">
        <v>1</v>
      </c>
      <c r="H29" s="64"/>
      <c r="I29" s="90"/>
      <c r="J29" s="89"/>
    </row>
    <row r="30" spans="2:10" ht="18.75">
      <c r="B30" s="66"/>
      <c r="C30" s="63"/>
      <c r="D30" s="64"/>
      <c r="E30" s="86" t="s">
        <v>53</v>
      </c>
      <c r="F30" s="86"/>
      <c r="G30" s="86"/>
      <c r="H30" s="64"/>
      <c r="I30" s="63"/>
      <c r="J30" s="67" t="s">
        <v>119</v>
      </c>
    </row>
    <row r="31" spans="2:10" ht="18.75">
      <c r="B31" s="68"/>
      <c r="C31" s="63"/>
      <c r="D31" s="64"/>
      <c r="E31" s="86" t="s">
        <v>55</v>
      </c>
      <c r="F31" s="86"/>
      <c r="G31" s="86"/>
      <c r="H31" s="64"/>
      <c r="I31" s="63"/>
      <c r="J31" s="69"/>
    </row>
    <row r="32" spans="2:10" ht="18.75">
      <c r="B32" s="68"/>
      <c r="C32" s="63"/>
      <c r="D32" s="64"/>
      <c r="E32" s="86" t="s">
        <v>56</v>
      </c>
      <c r="F32" s="86"/>
      <c r="G32" s="86"/>
      <c r="H32" s="64"/>
      <c r="I32" s="63"/>
      <c r="J32" s="69"/>
    </row>
    <row r="33" spans="2:10" ht="13.5">
      <c r="B33" s="83"/>
      <c r="E33" s="83"/>
      <c r="F33" s="83"/>
      <c r="G33" s="83"/>
      <c r="J33" s="83"/>
    </row>
    <row r="34" ht="13.5">
      <c r="J34" s="85"/>
    </row>
  </sheetData>
  <sheetProtection/>
  <mergeCells count="37">
    <mergeCell ref="B1:I1"/>
    <mergeCell ref="C2:I2"/>
    <mergeCell ref="B4:B5"/>
    <mergeCell ref="C4:C5"/>
    <mergeCell ref="I4:I5"/>
    <mergeCell ref="J4:J5"/>
    <mergeCell ref="E6:G6"/>
    <mergeCell ref="E7:G7"/>
    <mergeCell ref="E8:G8"/>
    <mergeCell ref="B10:B11"/>
    <mergeCell ref="C10:C11"/>
    <mergeCell ref="I10:I11"/>
    <mergeCell ref="J10:J11"/>
    <mergeCell ref="E12:G12"/>
    <mergeCell ref="E13:G13"/>
    <mergeCell ref="E14:G14"/>
    <mergeCell ref="B16:B17"/>
    <mergeCell ref="C16:C17"/>
    <mergeCell ref="I16:I17"/>
    <mergeCell ref="J16:J17"/>
    <mergeCell ref="B28:B29"/>
    <mergeCell ref="C28:C29"/>
    <mergeCell ref="I28:I29"/>
    <mergeCell ref="J28:J29"/>
    <mergeCell ref="E18:G18"/>
    <mergeCell ref="E19:G19"/>
    <mergeCell ref="E20:G20"/>
    <mergeCell ref="B22:B23"/>
    <mergeCell ref="C22:C23"/>
    <mergeCell ref="I22:I23"/>
    <mergeCell ref="E30:G30"/>
    <mergeCell ref="E31:G31"/>
    <mergeCell ref="E32:G32"/>
    <mergeCell ref="J22:J23"/>
    <mergeCell ref="E24:G24"/>
    <mergeCell ref="E25:G25"/>
    <mergeCell ref="E26:G2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L84"/>
  <sheetViews>
    <sheetView tabSelected="1" zoomScaleSheetLayoutView="90" zoomScalePageLayoutView="0" workbookViewId="0" topLeftCell="A1">
      <selection activeCell="V48" sqref="V48:AA48"/>
    </sheetView>
  </sheetViews>
  <sheetFormatPr defaultColWidth="2.00390625" defaultRowHeight="15"/>
  <cols>
    <col min="1" max="2" width="3.421875" style="6" bestFit="1" customWidth="1"/>
    <col min="3" max="59" width="2.00390625" style="6" customWidth="1"/>
    <col min="60" max="16384" width="2.00390625" style="6" customWidth="1"/>
  </cols>
  <sheetData>
    <row r="1" spans="3:64" ht="24" customHeight="1">
      <c r="C1" s="119" t="s">
        <v>33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0"/>
      <c r="BH1" s="10"/>
      <c r="BI1" s="10"/>
      <c r="BJ1" s="10"/>
      <c r="BK1" s="10"/>
      <c r="BL1" s="10"/>
    </row>
    <row r="2" spans="3:64" s="7" customFormat="1" ht="24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0"/>
      <c r="BH2" s="10"/>
      <c r="BI2" s="10"/>
      <c r="BJ2" s="10"/>
      <c r="BK2" s="10"/>
      <c r="BL2" s="10"/>
    </row>
    <row r="3" spans="3:64" s="7" customFormat="1" ht="24" customHeight="1">
      <c r="C3" s="14"/>
      <c r="D3" s="120" t="s">
        <v>21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25"/>
      <c r="S3" s="25"/>
      <c r="T3" s="121" t="s">
        <v>70</v>
      </c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5"/>
      <c r="AT3" s="15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3:58" ht="19.5" customHeight="1">
      <c r="C4" s="2" t="s">
        <v>16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17" t="s">
        <v>11</v>
      </c>
      <c r="AO4" s="117"/>
      <c r="AP4" s="117"/>
      <c r="AQ4" s="117"/>
      <c r="AR4" s="118" t="s">
        <v>121</v>
      </c>
      <c r="AS4" s="118"/>
      <c r="AT4" s="118"/>
      <c r="AU4" s="118"/>
      <c r="AV4" s="118"/>
      <c r="AW4" s="118"/>
      <c r="AX4" s="222"/>
      <c r="AY4" s="222"/>
      <c r="AZ4" s="222"/>
      <c r="BA4" s="222"/>
      <c r="BB4" s="222"/>
      <c r="BC4" s="222"/>
      <c r="BD4" s="222"/>
      <c r="BE4" s="222"/>
      <c r="BF4" s="222"/>
    </row>
    <row r="5" spans="3:52" s="7" customFormat="1" ht="31.5" customHeight="1">
      <c r="C5" s="232"/>
      <c r="D5" s="233"/>
      <c r="E5" s="233"/>
      <c r="F5" s="233"/>
      <c r="G5" s="233"/>
      <c r="H5" s="233"/>
      <c r="I5" s="234"/>
      <c r="J5" s="235" t="str">
        <f>C6</f>
        <v>上磯中</v>
      </c>
      <c r="K5" s="235"/>
      <c r="L5" s="235"/>
      <c r="M5" s="235"/>
      <c r="N5" s="235"/>
      <c r="O5" s="235"/>
      <c r="P5" s="236" t="str">
        <f>C10</f>
        <v>プレイフル</v>
      </c>
      <c r="Q5" s="237"/>
      <c r="R5" s="237"/>
      <c r="S5" s="237"/>
      <c r="T5" s="237"/>
      <c r="U5" s="238"/>
      <c r="V5" s="236" t="str">
        <f>C14</f>
        <v>亀田中</v>
      </c>
      <c r="W5" s="237"/>
      <c r="X5" s="237"/>
      <c r="Y5" s="237"/>
      <c r="Z5" s="237"/>
      <c r="AA5" s="238"/>
      <c r="AB5" s="236" t="str">
        <f>C18</f>
        <v>瀬棚・北檜山</v>
      </c>
      <c r="AC5" s="237"/>
      <c r="AD5" s="237"/>
      <c r="AE5" s="237"/>
      <c r="AF5" s="237"/>
      <c r="AG5" s="238"/>
      <c r="AH5" s="239" t="s">
        <v>12</v>
      </c>
      <c r="AI5" s="240"/>
      <c r="AJ5" s="110" t="s">
        <v>0</v>
      </c>
      <c r="AK5" s="111"/>
      <c r="AL5" s="110" t="s">
        <v>1</v>
      </c>
      <c r="AM5" s="111"/>
      <c r="AN5" s="110" t="s">
        <v>2</v>
      </c>
      <c r="AO5" s="111"/>
      <c r="AP5" s="110" t="s">
        <v>3</v>
      </c>
      <c r="AQ5" s="111"/>
      <c r="AR5" s="110" t="s">
        <v>4</v>
      </c>
      <c r="AS5" s="111"/>
      <c r="AT5" s="110" t="s">
        <v>5</v>
      </c>
      <c r="AU5" s="111"/>
      <c r="AV5" s="112" t="s">
        <v>6</v>
      </c>
      <c r="AW5" s="113"/>
      <c r="AX5" s="114" t="s">
        <v>7</v>
      </c>
      <c r="AY5" s="115"/>
      <c r="AZ5" s="116"/>
    </row>
    <row r="6" spans="1:53" s="7" customFormat="1" ht="18" customHeight="1">
      <c r="A6" s="147">
        <f>AX6</f>
        <v>2</v>
      </c>
      <c r="B6" s="148">
        <v>1</v>
      </c>
      <c r="C6" s="223" t="s">
        <v>14</v>
      </c>
      <c r="D6" s="224"/>
      <c r="E6" s="224"/>
      <c r="F6" s="224"/>
      <c r="G6" s="224"/>
      <c r="H6" s="224"/>
      <c r="I6" s="225"/>
      <c r="J6" s="141"/>
      <c r="K6" s="142"/>
      <c r="L6" s="142"/>
      <c r="M6" s="142"/>
      <c r="N6" s="142"/>
      <c r="O6" s="143"/>
      <c r="P6" s="169" t="s">
        <v>69</v>
      </c>
      <c r="Q6" s="170"/>
      <c r="R6" s="170"/>
      <c r="S6" s="170"/>
      <c r="T6" s="170"/>
      <c r="U6" s="171"/>
      <c r="V6" s="169" t="s">
        <v>68</v>
      </c>
      <c r="W6" s="170"/>
      <c r="X6" s="170"/>
      <c r="Y6" s="170"/>
      <c r="Z6" s="170"/>
      <c r="AA6" s="171"/>
      <c r="AB6" s="169"/>
      <c r="AC6" s="170"/>
      <c r="AD6" s="170"/>
      <c r="AE6" s="170"/>
      <c r="AF6" s="170"/>
      <c r="AG6" s="171"/>
      <c r="AH6" s="104">
        <f>SUM(AJ6:AN9)</f>
        <v>2</v>
      </c>
      <c r="AI6" s="105"/>
      <c r="AJ6" s="94">
        <f>COUNTIF(J6:AG6,"○")</f>
        <v>1</v>
      </c>
      <c r="AK6" s="95"/>
      <c r="AL6" s="94">
        <f>COUNTIF(J6:AG6,"△")</f>
        <v>0</v>
      </c>
      <c r="AM6" s="95"/>
      <c r="AN6" s="94">
        <f>COUNTIF(J6:AG6,"●")</f>
        <v>1</v>
      </c>
      <c r="AO6" s="95"/>
      <c r="AP6" s="94">
        <f>AJ6*3+AL6*1</f>
        <v>3</v>
      </c>
      <c r="AQ6" s="95"/>
      <c r="AR6" s="94">
        <f>SUM(J9,P9,V9,AB9,)</f>
        <v>3</v>
      </c>
      <c r="AS6" s="95"/>
      <c r="AT6" s="94">
        <f>SUM(N9,T9,Z9,AF9)</f>
        <v>3</v>
      </c>
      <c r="AU6" s="95"/>
      <c r="AV6" s="135">
        <f>AR6-AT6</f>
        <v>0</v>
      </c>
      <c r="AW6" s="136"/>
      <c r="AX6" s="100">
        <f>IF(ISBLANK(B6),"",RANK(BA6,$BA$6:$BA$21))</f>
        <v>2</v>
      </c>
      <c r="AY6" s="101"/>
      <c r="AZ6" s="102"/>
      <c r="BA6" s="103">
        <f>AP6*10000+AV6*100+AR6</f>
        <v>30003</v>
      </c>
    </row>
    <row r="7" spans="1:53" s="7" customFormat="1" ht="10.5" customHeight="1">
      <c r="A7" s="147"/>
      <c r="B7" s="148"/>
      <c r="C7" s="226"/>
      <c r="D7" s="227"/>
      <c r="E7" s="227"/>
      <c r="F7" s="227"/>
      <c r="G7" s="227"/>
      <c r="H7" s="227"/>
      <c r="I7" s="228"/>
      <c r="J7" s="144"/>
      <c r="K7" s="128"/>
      <c r="L7" s="26"/>
      <c r="M7" s="26"/>
      <c r="N7" s="128"/>
      <c r="O7" s="145"/>
      <c r="P7" s="166">
        <v>2</v>
      </c>
      <c r="Q7" s="167"/>
      <c r="R7" s="164" t="s">
        <v>8</v>
      </c>
      <c r="S7" s="164"/>
      <c r="T7" s="167">
        <v>0</v>
      </c>
      <c r="U7" s="168"/>
      <c r="V7" s="166">
        <v>0</v>
      </c>
      <c r="W7" s="167"/>
      <c r="X7" s="164" t="s">
        <v>8</v>
      </c>
      <c r="Y7" s="164"/>
      <c r="Z7" s="167">
        <v>1</v>
      </c>
      <c r="AA7" s="168"/>
      <c r="AB7" s="166"/>
      <c r="AC7" s="167"/>
      <c r="AD7" s="164" t="s">
        <v>8</v>
      </c>
      <c r="AE7" s="164"/>
      <c r="AF7" s="167"/>
      <c r="AG7" s="168"/>
      <c r="AH7" s="106"/>
      <c r="AI7" s="107"/>
      <c r="AJ7" s="96"/>
      <c r="AK7" s="97"/>
      <c r="AL7" s="96"/>
      <c r="AM7" s="97"/>
      <c r="AN7" s="96"/>
      <c r="AO7" s="97"/>
      <c r="AP7" s="96"/>
      <c r="AQ7" s="97"/>
      <c r="AR7" s="96"/>
      <c r="AS7" s="97"/>
      <c r="AT7" s="96"/>
      <c r="AU7" s="97"/>
      <c r="AV7" s="137"/>
      <c r="AW7" s="138"/>
      <c r="AX7" s="100"/>
      <c r="AY7" s="101"/>
      <c r="AZ7" s="102"/>
      <c r="BA7" s="103"/>
    </row>
    <row r="8" spans="1:53" s="7" customFormat="1" ht="10.5" customHeight="1">
      <c r="A8" s="147"/>
      <c r="B8" s="148"/>
      <c r="C8" s="226"/>
      <c r="D8" s="227"/>
      <c r="E8" s="227"/>
      <c r="F8" s="227"/>
      <c r="G8" s="227"/>
      <c r="H8" s="227"/>
      <c r="I8" s="228"/>
      <c r="J8" s="144"/>
      <c r="K8" s="128"/>
      <c r="L8" s="26"/>
      <c r="M8" s="26"/>
      <c r="N8" s="128"/>
      <c r="O8" s="145"/>
      <c r="P8" s="162">
        <v>1</v>
      </c>
      <c r="Q8" s="163"/>
      <c r="R8" s="164" t="s">
        <v>9</v>
      </c>
      <c r="S8" s="164"/>
      <c r="T8" s="163">
        <v>0</v>
      </c>
      <c r="U8" s="165"/>
      <c r="V8" s="162">
        <v>0</v>
      </c>
      <c r="W8" s="163"/>
      <c r="X8" s="164" t="s">
        <v>9</v>
      </c>
      <c r="Y8" s="164"/>
      <c r="Z8" s="163">
        <v>2</v>
      </c>
      <c r="AA8" s="165"/>
      <c r="AB8" s="162"/>
      <c r="AC8" s="163"/>
      <c r="AD8" s="164" t="s">
        <v>9</v>
      </c>
      <c r="AE8" s="164"/>
      <c r="AF8" s="163"/>
      <c r="AG8" s="165"/>
      <c r="AH8" s="106"/>
      <c r="AI8" s="107"/>
      <c r="AJ8" s="96"/>
      <c r="AK8" s="97"/>
      <c r="AL8" s="96"/>
      <c r="AM8" s="97"/>
      <c r="AN8" s="96"/>
      <c r="AO8" s="97"/>
      <c r="AP8" s="96"/>
      <c r="AQ8" s="97"/>
      <c r="AR8" s="96"/>
      <c r="AS8" s="97"/>
      <c r="AT8" s="96"/>
      <c r="AU8" s="97"/>
      <c r="AV8" s="137"/>
      <c r="AW8" s="138"/>
      <c r="AX8" s="100"/>
      <c r="AY8" s="101"/>
      <c r="AZ8" s="102"/>
      <c r="BA8" s="103"/>
    </row>
    <row r="9" spans="1:53" s="7" customFormat="1" ht="10.5" customHeight="1">
      <c r="A9" s="147"/>
      <c r="B9" s="148"/>
      <c r="C9" s="229"/>
      <c r="D9" s="230"/>
      <c r="E9" s="230"/>
      <c r="F9" s="230"/>
      <c r="G9" s="230"/>
      <c r="H9" s="230"/>
      <c r="I9" s="231"/>
      <c r="J9" s="126"/>
      <c r="K9" s="127"/>
      <c r="L9" s="27"/>
      <c r="M9" s="27"/>
      <c r="N9" s="127"/>
      <c r="O9" s="146"/>
      <c r="P9" s="158">
        <f>IF(ISBLANK(P6),"",SUM(P7:P8))</f>
        <v>3</v>
      </c>
      <c r="Q9" s="159"/>
      <c r="R9" s="160" t="s">
        <v>10</v>
      </c>
      <c r="S9" s="160"/>
      <c r="T9" s="159">
        <f>IF(ISBLANK(P6),"",SUM(T7:T8))</f>
        <v>0</v>
      </c>
      <c r="U9" s="161"/>
      <c r="V9" s="158">
        <f>IF(ISBLANK(V6),"",SUM(V7:V8))</f>
        <v>0</v>
      </c>
      <c r="W9" s="159"/>
      <c r="X9" s="160" t="s">
        <v>10</v>
      </c>
      <c r="Y9" s="160"/>
      <c r="Z9" s="159">
        <f>IF(ISBLANK(V6),"",SUM(Z7:Z8))</f>
        <v>3</v>
      </c>
      <c r="AA9" s="161"/>
      <c r="AB9" s="158">
        <f>IF(ISBLANK(AB6),"",SUM(AB7:AB8))</f>
      </c>
      <c r="AC9" s="159"/>
      <c r="AD9" s="160" t="s">
        <v>10</v>
      </c>
      <c r="AE9" s="160"/>
      <c r="AF9" s="159">
        <f>IF(ISBLANK(AB6),"",SUM(AF7:AF8))</f>
      </c>
      <c r="AG9" s="161"/>
      <c r="AH9" s="108"/>
      <c r="AI9" s="109"/>
      <c r="AJ9" s="98"/>
      <c r="AK9" s="99"/>
      <c r="AL9" s="98"/>
      <c r="AM9" s="99"/>
      <c r="AN9" s="98"/>
      <c r="AO9" s="99"/>
      <c r="AP9" s="98"/>
      <c r="AQ9" s="99"/>
      <c r="AR9" s="98"/>
      <c r="AS9" s="99"/>
      <c r="AT9" s="98"/>
      <c r="AU9" s="99"/>
      <c r="AV9" s="139"/>
      <c r="AW9" s="140"/>
      <c r="AX9" s="100"/>
      <c r="AY9" s="101"/>
      <c r="AZ9" s="102"/>
      <c r="BA9" s="103"/>
    </row>
    <row r="10" spans="1:53" s="7" customFormat="1" ht="18" customHeight="1">
      <c r="A10" s="147">
        <f>AX10</f>
        <v>4</v>
      </c>
      <c r="B10" s="148">
        <v>2</v>
      </c>
      <c r="C10" s="223" t="s">
        <v>36</v>
      </c>
      <c r="D10" s="224"/>
      <c r="E10" s="224"/>
      <c r="F10" s="224"/>
      <c r="G10" s="224"/>
      <c r="H10" s="224"/>
      <c r="I10" s="225"/>
      <c r="J10" s="169" t="s">
        <v>68</v>
      </c>
      <c r="K10" s="170"/>
      <c r="L10" s="170"/>
      <c r="M10" s="170"/>
      <c r="N10" s="170"/>
      <c r="O10" s="171"/>
      <c r="P10" s="141"/>
      <c r="Q10" s="142"/>
      <c r="R10" s="142"/>
      <c r="S10" s="142"/>
      <c r="T10" s="142"/>
      <c r="U10" s="143"/>
      <c r="V10" s="169" t="s">
        <v>120</v>
      </c>
      <c r="W10" s="170"/>
      <c r="X10" s="170"/>
      <c r="Y10" s="170"/>
      <c r="Z10" s="170"/>
      <c r="AA10" s="171"/>
      <c r="AB10" s="141"/>
      <c r="AC10" s="142"/>
      <c r="AD10" s="142"/>
      <c r="AE10" s="142"/>
      <c r="AF10" s="142"/>
      <c r="AG10" s="143"/>
      <c r="AH10" s="104">
        <f>SUM(AJ10:AN13)</f>
        <v>2</v>
      </c>
      <c r="AI10" s="105"/>
      <c r="AJ10" s="94">
        <f>COUNTIF(J10:AG10,"○")</f>
        <v>0</v>
      </c>
      <c r="AK10" s="95"/>
      <c r="AL10" s="94">
        <f>COUNTIF(J10:AG10,"△")</f>
        <v>0</v>
      </c>
      <c r="AM10" s="95"/>
      <c r="AN10" s="94">
        <f>COUNTIF(J10:AG10,"●")</f>
        <v>2</v>
      </c>
      <c r="AO10" s="95"/>
      <c r="AP10" s="94">
        <f>AJ10*3+AL10*1</f>
        <v>0</v>
      </c>
      <c r="AQ10" s="95"/>
      <c r="AR10" s="94">
        <f>SUM(J13,P13,V13,AB13,)</f>
        <v>0</v>
      </c>
      <c r="AS10" s="95"/>
      <c r="AT10" s="94">
        <f>SUM(N13,T13,Z13,AF13)</f>
        <v>5</v>
      </c>
      <c r="AU10" s="95"/>
      <c r="AV10" s="135">
        <f>AR10-AT10</f>
        <v>-5</v>
      </c>
      <c r="AW10" s="136"/>
      <c r="AX10" s="100">
        <f>IF(ISBLANK(B10),"",RANK(BA10,$BA$6:$BA$21))</f>
        <v>4</v>
      </c>
      <c r="AY10" s="101"/>
      <c r="AZ10" s="102"/>
      <c r="BA10" s="103">
        <f>AP10*10000+AV10*100+AR10</f>
        <v>-500</v>
      </c>
    </row>
    <row r="11" spans="1:53" s="7" customFormat="1" ht="10.5" customHeight="1">
      <c r="A11" s="147"/>
      <c r="B11" s="148"/>
      <c r="C11" s="226"/>
      <c r="D11" s="227"/>
      <c r="E11" s="227"/>
      <c r="F11" s="227"/>
      <c r="G11" s="227"/>
      <c r="H11" s="227"/>
      <c r="I11" s="228"/>
      <c r="J11" s="166">
        <f>IF(ISBLANK(J10),"",T7)</f>
        <v>0</v>
      </c>
      <c r="K11" s="167"/>
      <c r="L11" s="164" t="s">
        <v>8</v>
      </c>
      <c r="M11" s="164"/>
      <c r="N11" s="167">
        <f>IF(ISBLANK(J10),"",P7)</f>
        <v>2</v>
      </c>
      <c r="O11" s="168"/>
      <c r="P11" s="144"/>
      <c r="Q11" s="128"/>
      <c r="R11" s="128"/>
      <c r="S11" s="128"/>
      <c r="T11" s="128"/>
      <c r="U11" s="145"/>
      <c r="V11" s="166">
        <v>0</v>
      </c>
      <c r="W11" s="167"/>
      <c r="X11" s="164" t="s">
        <v>8</v>
      </c>
      <c r="Y11" s="164"/>
      <c r="Z11" s="167">
        <v>1</v>
      </c>
      <c r="AA11" s="168"/>
      <c r="AB11" s="132"/>
      <c r="AC11" s="133"/>
      <c r="AD11" s="128" t="s">
        <v>8</v>
      </c>
      <c r="AE11" s="128"/>
      <c r="AF11" s="133"/>
      <c r="AG11" s="134"/>
      <c r="AH11" s="106"/>
      <c r="AI11" s="107"/>
      <c r="AJ11" s="96"/>
      <c r="AK11" s="97"/>
      <c r="AL11" s="96"/>
      <c r="AM11" s="97"/>
      <c r="AN11" s="96"/>
      <c r="AO11" s="97"/>
      <c r="AP11" s="96"/>
      <c r="AQ11" s="97"/>
      <c r="AR11" s="96"/>
      <c r="AS11" s="97"/>
      <c r="AT11" s="96"/>
      <c r="AU11" s="97"/>
      <c r="AV11" s="137"/>
      <c r="AW11" s="138"/>
      <c r="AX11" s="100"/>
      <c r="AY11" s="101"/>
      <c r="AZ11" s="102"/>
      <c r="BA11" s="103"/>
    </row>
    <row r="12" spans="1:53" s="7" customFormat="1" ht="10.5" customHeight="1">
      <c r="A12" s="147"/>
      <c r="B12" s="148"/>
      <c r="C12" s="226"/>
      <c r="D12" s="227"/>
      <c r="E12" s="227"/>
      <c r="F12" s="227"/>
      <c r="G12" s="227"/>
      <c r="H12" s="227"/>
      <c r="I12" s="228"/>
      <c r="J12" s="162">
        <f>IF(ISBLANK(J10),"",T8)</f>
        <v>0</v>
      </c>
      <c r="K12" s="163"/>
      <c r="L12" s="164" t="s">
        <v>9</v>
      </c>
      <c r="M12" s="164"/>
      <c r="N12" s="163">
        <f>IF(ISBLANK(J10),"",P8)</f>
        <v>1</v>
      </c>
      <c r="O12" s="165"/>
      <c r="P12" s="144"/>
      <c r="Q12" s="128"/>
      <c r="R12" s="128"/>
      <c r="S12" s="128"/>
      <c r="T12" s="128"/>
      <c r="U12" s="145"/>
      <c r="V12" s="162">
        <v>0</v>
      </c>
      <c r="W12" s="163"/>
      <c r="X12" s="164" t="s">
        <v>9</v>
      </c>
      <c r="Y12" s="164"/>
      <c r="Z12" s="163">
        <v>1</v>
      </c>
      <c r="AA12" s="165"/>
      <c r="AB12" s="131"/>
      <c r="AC12" s="129"/>
      <c r="AD12" s="128" t="s">
        <v>9</v>
      </c>
      <c r="AE12" s="128"/>
      <c r="AF12" s="129"/>
      <c r="AG12" s="130"/>
      <c r="AH12" s="106"/>
      <c r="AI12" s="107"/>
      <c r="AJ12" s="96"/>
      <c r="AK12" s="97"/>
      <c r="AL12" s="96"/>
      <c r="AM12" s="97"/>
      <c r="AN12" s="96"/>
      <c r="AO12" s="97"/>
      <c r="AP12" s="96"/>
      <c r="AQ12" s="97"/>
      <c r="AR12" s="96"/>
      <c r="AS12" s="97"/>
      <c r="AT12" s="96"/>
      <c r="AU12" s="97"/>
      <c r="AV12" s="137"/>
      <c r="AW12" s="138"/>
      <c r="AX12" s="100"/>
      <c r="AY12" s="101"/>
      <c r="AZ12" s="102"/>
      <c r="BA12" s="103"/>
    </row>
    <row r="13" spans="1:53" s="7" customFormat="1" ht="10.5" customHeight="1">
      <c r="A13" s="147"/>
      <c r="B13" s="148"/>
      <c r="C13" s="229"/>
      <c r="D13" s="230"/>
      <c r="E13" s="230"/>
      <c r="F13" s="230"/>
      <c r="G13" s="230"/>
      <c r="H13" s="230"/>
      <c r="I13" s="231"/>
      <c r="J13" s="158">
        <f>IF(ISBLANK(J10),"",SUM(J11:J12))</f>
        <v>0</v>
      </c>
      <c r="K13" s="159"/>
      <c r="L13" s="160" t="s">
        <v>10</v>
      </c>
      <c r="M13" s="160"/>
      <c r="N13" s="159">
        <f>IF(ISBLANK(J10),"",SUM(N11:O12))</f>
        <v>3</v>
      </c>
      <c r="O13" s="161"/>
      <c r="P13" s="126"/>
      <c r="Q13" s="127"/>
      <c r="R13" s="127"/>
      <c r="S13" s="127"/>
      <c r="T13" s="127"/>
      <c r="U13" s="146"/>
      <c r="V13" s="158">
        <f>IF(ISBLANK(V10),"",SUM(V11:V12))</f>
        <v>0</v>
      </c>
      <c r="W13" s="159"/>
      <c r="X13" s="160" t="s">
        <v>10</v>
      </c>
      <c r="Y13" s="160"/>
      <c r="Z13" s="159">
        <f>IF(ISBLANK(V10),"",SUM(Z11:Z12))</f>
        <v>2</v>
      </c>
      <c r="AA13" s="161"/>
      <c r="AB13" s="122">
        <f>IF(ISBLANK(AB10),"",SUM(AB11:AB12))</f>
      </c>
      <c r="AC13" s="123"/>
      <c r="AD13" s="124" t="s">
        <v>10</v>
      </c>
      <c r="AE13" s="124"/>
      <c r="AF13" s="123">
        <f>IF(ISBLANK(AB10),"",SUM(AF11:AF12))</f>
      </c>
      <c r="AG13" s="125"/>
      <c r="AH13" s="108"/>
      <c r="AI13" s="109"/>
      <c r="AJ13" s="98"/>
      <c r="AK13" s="99"/>
      <c r="AL13" s="98"/>
      <c r="AM13" s="99"/>
      <c r="AN13" s="98"/>
      <c r="AO13" s="99"/>
      <c r="AP13" s="98"/>
      <c r="AQ13" s="99"/>
      <c r="AR13" s="98"/>
      <c r="AS13" s="99"/>
      <c r="AT13" s="98"/>
      <c r="AU13" s="99"/>
      <c r="AV13" s="139"/>
      <c r="AW13" s="140"/>
      <c r="AX13" s="100"/>
      <c r="AY13" s="101"/>
      <c r="AZ13" s="102"/>
      <c r="BA13" s="103"/>
    </row>
    <row r="14" spans="1:53" s="7" customFormat="1" ht="18" customHeight="1">
      <c r="A14" s="147">
        <f>AX14</f>
        <v>1</v>
      </c>
      <c r="B14" s="148">
        <v>3</v>
      </c>
      <c r="C14" s="223" t="s">
        <v>13</v>
      </c>
      <c r="D14" s="224"/>
      <c r="E14" s="224"/>
      <c r="F14" s="224"/>
      <c r="G14" s="224"/>
      <c r="H14" s="224"/>
      <c r="I14" s="225"/>
      <c r="J14" s="169" t="s">
        <v>69</v>
      </c>
      <c r="K14" s="170"/>
      <c r="L14" s="170"/>
      <c r="M14" s="170"/>
      <c r="N14" s="170"/>
      <c r="O14" s="171"/>
      <c r="P14" s="169" t="s">
        <v>69</v>
      </c>
      <c r="Q14" s="170"/>
      <c r="R14" s="170"/>
      <c r="S14" s="170"/>
      <c r="T14" s="170"/>
      <c r="U14" s="171"/>
      <c r="V14" s="141"/>
      <c r="W14" s="142"/>
      <c r="X14" s="142"/>
      <c r="Y14" s="142"/>
      <c r="Z14" s="142"/>
      <c r="AA14" s="143"/>
      <c r="AB14" s="141" t="s">
        <v>96</v>
      </c>
      <c r="AC14" s="142"/>
      <c r="AD14" s="142"/>
      <c r="AE14" s="142"/>
      <c r="AF14" s="142"/>
      <c r="AG14" s="143"/>
      <c r="AH14" s="104">
        <f>SUM(AJ14:AN17)</f>
        <v>3</v>
      </c>
      <c r="AI14" s="105"/>
      <c r="AJ14" s="94">
        <f>COUNTIF(J14:AG14,"○")</f>
        <v>2</v>
      </c>
      <c r="AK14" s="95"/>
      <c r="AL14" s="94">
        <f>COUNTIF(J14:AG14,"△")</f>
        <v>1</v>
      </c>
      <c r="AM14" s="95"/>
      <c r="AN14" s="94">
        <f>COUNTIF(J14:AG14,"●")</f>
        <v>0</v>
      </c>
      <c r="AO14" s="95"/>
      <c r="AP14" s="94">
        <f>AJ14*3+AL14*1</f>
        <v>7</v>
      </c>
      <c r="AQ14" s="95"/>
      <c r="AR14" s="94">
        <f>SUM(J17,P17,V17,AB17)</f>
        <v>6</v>
      </c>
      <c r="AS14" s="95"/>
      <c r="AT14" s="94">
        <f>SUM(N17,T17,Z17,AF17)</f>
        <v>1</v>
      </c>
      <c r="AU14" s="95"/>
      <c r="AV14" s="135">
        <f>AR14-AT14</f>
        <v>5</v>
      </c>
      <c r="AW14" s="136"/>
      <c r="AX14" s="100">
        <f>IF(ISBLANK(B14),"",RANK(BA14,$BA$6:$BA$21))</f>
        <v>1</v>
      </c>
      <c r="AY14" s="101"/>
      <c r="AZ14" s="102"/>
      <c r="BA14" s="103">
        <f>AP14*10000+AV14*100+AR14</f>
        <v>70506</v>
      </c>
    </row>
    <row r="15" spans="1:53" s="7" customFormat="1" ht="10.5" customHeight="1">
      <c r="A15" s="147"/>
      <c r="B15" s="148"/>
      <c r="C15" s="226"/>
      <c r="D15" s="227"/>
      <c r="E15" s="227"/>
      <c r="F15" s="227"/>
      <c r="G15" s="227"/>
      <c r="H15" s="227"/>
      <c r="I15" s="228"/>
      <c r="J15" s="166">
        <f>IF(ISBLANK(J14),"",Z7)</f>
        <v>1</v>
      </c>
      <c r="K15" s="167"/>
      <c r="L15" s="164" t="s">
        <v>8</v>
      </c>
      <c r="M15" s="164"/>
      <c r="N15" s="167">
        <f>IF(ISBLANK(J14),"",V7)</f>
        <v>0</v>
      </c>
      <c r="O15" s="168"/>
      <c r="P15" s="166">
        <f>IF(ISBLANK(P14),"",Z11)</f>
        <v>1</v>
      </c>
      <c r="Q15" s="167"/>
      <c r="R15" s="164" t="s">
        <v>8</v>
      </c>
      <c r="S15" s="164"/>
      <c r="T15" s="167">
        <f>IF(ISBLANK(P14),"",V11)</f>
        <v>0</v>
      </c>
      <c r="U15" s="168"/>
      <c r="V15" s="144"/>
      <c r="W15" s="128"/>
      <c r="X15" s="128"/>
      <c r="Y15" s="128"/>
      <c r="Z15" s="128"/>
      <c r="AA15" s="145"/>
      <c r="AB15" s="132">
        <v>0</v>
      </c>
      <c r="AC15" s="133"/>
      <c r="AD15" s="128" t="s">
        <v>8</v>
      </c>
      <c r="AE15" s="128"/>
      <c r="AF15" s="133">
        <v>0</v>
      </c>
      <c r="AG15" s="134"/>
      <c r="AH15" s="106"/>
      <c r="AI15" s="107"/>
      <c r="AJ15" s="96"/>
      <c r="AK15" s="97"/>
      <c r="AL15" s="96"/>
      <c r="AM15" s="97"/>
      <c r="AN15" s="96"/>
      <c r="AO15" s="97"/>
      <c r="AP15" s="96"/>
      <c r="AQ15" s="97"/>
      <c r="AR15" s="96"/>
      <c r="AS15" s="97"/>
      <c r="AT15" s="96"/>
      <c r="AU15" s="97"/>
      <c r="AV15" s="137"/>
      <c r="AW15" s="138"/>
      <c r="AX15" s="100"/>
      <c r="AY15" s="101"/>
      <c r="AZ15" s="102"/>
      <c r="BA15" s="103"/>
    </row>
    <row r="16" spans="1:53" s="7" customFormat="1" ht="10.5" customHeight="1">
      <c r="A16" s="147"/>
      <c r="B16" s="148"/>
      <c r="C16" s="226"/>
      <c r="D16" s="227"/>
      <c r="E16" s="227"/>
      <c r="F16" s="227"/>
      <c r="G16" s="227"/>
      <c r="H16" s="227"/>
      <c r="I16" s="228"/>
      <c r="J16" s="162">
        <f>IF(ISBLANK(J14),"",Z8)</f>
        <v>2</v>
      </c>
      <c r="K16" s="163"/>
      <c r="L16" s="164" t="s">
        <v>9</v>
      </c>
      <c r="M16" s="164"/>
      <c r="N16" s="163">
        <f>IF(ISBLANK(J14),"",V8)</f>
        <v>0</v>
      </c>
      <c r="O16" s="165"/>
      <c r="P16" s="162">
        <f>IF(ISBLANK(P14),"",Z12)</f>
        <v>1</v>
      </c>
      <c r="Q16" s="163"/>
      <c r="R16" s="164" t="s">
        <v>9</v>
      </c>
      <c r="S16" s="164"/>
      <c r="T16" s="163">
        <f>IF(ISBLANK(P14),"",V12)</f>
        <v>0</v>
      </c>
      <c r="U16" s="165"/>
      <c r="V16" s="144"/>
      <c r="W16" s="128"/>
      <c r="X16" s="128"/>
      <c r="Y16" s="128"/>
      <c r="Z16" s="128"/>
      <c r="AA16" s="145"/>
      <c r="AB16" s="131">
        <v>1</v>
      </c>
      <c r="AC16" s="129"/>
      <c r="AD16" s="128" t="s">
        <v>9</v>
      </c>
      <c r="AE16" s="128"/>
      <c r="AF16" s="129">
        <v>1</v>
      </c>
      <c r="AG16" s="130"/>
      <c r="AH16" s="106"/>
      <c r="AI16" s="107"/>
      <c r="AJ16" s="96"/>
      <c r="AK16" s="97"/>
      <c r="AL16" s="96"/>
      <c r="AM16" s="97"/>
      <c r="AN16" s="96"/>
      <c r="AO16" s="97"/>
      <c r="AP16" s="96"/>
      <c r="AQ16" s="97"/>
      <c r="AR16" s="96"/>
      <c r="AS16" s="97"/>
      <c r="AT16" s="96"/>
      <c r="AU16" s="97"/>
      <c r="AV16" s="137"/>
      <c r="AW16" s="138"/>
      <c r="AX16" s="100"/>
      <c r="AY16" s="101"/>
      <c r="AZ16" s="102"/>
      <c r="BA16" s="103"/>
    </row>
    <row r="17" spans="1:53" s="7" customFormat="1" ht="10.5" customHeight="1">
      <c r="A17" s="147"/>
      <c r="B17" s="148"/>
      <c r="C17" s="229"/>
      <c r="D17" s="230"/>
      <c r="E17" s="230"/>
      <c r="F17" s="230"/>
      <c r="G17" s="230"/>
      <c r="H17" s="230"/>
      <c r="I17" s="231"/>
      <c r="J17" s="158">
        <f>IF(ISBLANK(J14),"",SUM(J15:J16))</f>
        <v>3</v>
      </c>
      <c r="K17" s="159"/>
      <c r="L17" s="160" t="s">
        <v>10</v>
      </c>
      <c r="M17" s="160"/>
      <c r="N17" s="159">
        <f>IF(ISBLANK(J14),"",SUM(N15:O16))</f>
        <v>0</v>
      </c>
      <c r="O17" s="161"/>
      <c r="P17" s="158">
        <f>IF(ISBLANK(P14),"",SUM(P15:P16))</f>
        <v>2</v>
      </c>
      <c r="Q17" s="159"/>
      <c r="R17" s="160" t="s">
        <v>10</v>
      </c>
      <c r="S17" s="160"/>
      <c r="T17" s="159">
        <f>IF(ISBLANK(P14),"",SUM(T15:T16))</f>
        <v>0</v>
      </c>
      <c r="U17" s="161"/>
      <c r="V17" s="126"/>
      <c r="W17" s="127"/>
      <c r="X17" s="127"/>
      <c r="Y17" s="127"/>
      <c r="Z17" s="127"/>
      <c r="AA17" s="146"/>
      <c r="AB17" s="122">
        <f>IF(ISBLANK(AB14),"",SUM(AB15:AB16))</f>
        <v>1</v>
      </c>
      <c r="AC17" s="123"/>
      <c r="AD17" s="124" t="s">
        <v>10</v>
      </c>
      <c r="AE17" s="124"/>
      <c r="AF17" s="123">
        <f>IF(ISBLANK(AB14),"",SUM(AF15:AF16))</f>
        <v>1</v>
      </c>
      <c r="AG17" s="125"/>
      <c r="AH17" s="108"/>
      <c r="AI17" s="109"/>
      <c r="AJ17" s="98"/>
      <c r="AK17" s="99"/>
      <c r="AL17" s="98"/>
      <c r="AM17" s="99"/>
      <c r="AN17" s="98"/>
      <c r="AO17" s="99"/>
      <c r="AP17" s="98"/>
      <c r="AQ17" s="99"/>
      <c r="AR17" s="98"/>
      <c r="AS17" s="99"/>
      <c r="AT17" s="98"/>
      <c r="AU17" s="99"/>
      <c r="AV17" s="139"/>
      <c r="AW17" s="140"/>
      <c r="AX17" s="100"/>
      <c r="AY17" s="101"/>
      <c r="AZ17" s="102"/>
      <c r="BA17" s="103"/>
    </row>
    <row r="18" spans="1:53" s="7" customFormat="1" ht="18" customHeight="1">
      <c r="A18" s="147">
        <f>AX18</f>
        <v>3</v>
      </c>
      <c r="B18" s="148">
        <v>4</v>
      </c>
      <c r="C18" s="223" t="s">
        <v>37</v>
      </c>
      <c r="D18" s="224"/>
      <c r="E18" s="224"/>
      <c r="F18" s="224"/>
      <c r="G18" s="224"/>
      <c r="H18" s="224"/>
      <c r="I18" s="225"/>
      <c r="J18" s="141"/>
      <c r="K18" s="142"/>
      <c r="L18" s="142"/>
      <c r="M18" s="142"/>
      <c r="N18" s="142"/>
      <c r="O18" s="143"/>
      <c r="P18" s="141"/>
      <c r="Q18" s="142"/>
      <c r="R18" s="142"/>
      <c r="S18" s="142"/>
      <c r="T18" s="142"/>
      <c r="U18" s="143"/>
      <c r="V18" s="141" t="s">
        <v>96</v>
      </c>
      <c r="W18" s="142"/>
      <c r="X18" s="142"/>
      <c r="Y18" s="142"/>
      <c r="Z18" s="142"/>
      <c r="AA18" s="143"/>
      <c r="AB18" s="141"/>
      <c r="AC18" s="142"/>
      <c r="AD18" s="142"/>
      <c r="AE18" s="142"/>
      <c r="AF18" s="142"/>
      <c r="AG18" s="143"/>
      <c r="AH18" s="104">
        <f>SUM(AJ18:AN21)</f>
        <v>1</v>
      </c>
      <c r="AI18" s="105"/>
      <c r="AJ18" s="94">
        <f>COUNTIF(J18:AG18,"○")</f>
        <v>0</v>
      </c>
      <c r="AK18" s="95"/>
      <c r="AL18" s="94">
        <f>COUNTIF(J18:AG18,"△")</f>
        <v>1</v>
      </c>
      <c r="AM18" s="95"/>
      <c r="AN18" s="94">
        <f>COUNTIF(J18:AG18,"●")</f>
        <v>0</v>
      </c>
      <c r="AO18" s="95"/>
      <c r="AP18" s="94">
        <f>AJ18*3+AL18*1</f>
        <v>1</v>
      </c>
      <c r="AQ18" s="95"/>
      <c r="AR18" s="94">
        <f>SUM(J21,P21,V21,AB21)</f>
        <v>1</v>
      </c>
      <c r="AS18" s="95"/>
      <c r="AT18" s="94">
        <f>SUM(N21,T21,Z21,AF21)</f>
        <v>1</v>
      </c>
      <c r="AU18" s="95"/>
      <c r="AV18" s="135">
        <f>AR18-AT18</f>
        <v>0</v>
      </c>
      <c r="AW18" s="136"/>
      <c r="AX18" s="100">
        <f>IF(ISBLANK(B18),"",RANK(BA18,$BA$6:$BA$21))</f>
        <v>3</v>
      </c>
      <c r="AY18" s="101"/>
      <c r="AZ18" s="102"/>
      <c r="BA18" s="103">
        <f>AP18*10000+AV18*100+AR18</f>
        <v>10001</v>
      </c>
    </row>
    <row r="19" spans="1:53" s="7" customFormat="1" ht="10.5" customHeight="1">
      <c r="A19" s="147"/>
      <c r="B19" s="148"/>
      <c r="C19" s="226"/>
      <c r="D19" s="227"/>
      <c r="E19" s="227"/>
      <c r="F19" s="227"/>
      <c r="G19" s="227"/>
      <c r="H19" s="227"/>
      <c r="I19" s="228"/>
      <c r="J19" s="132">
        <f>IF(ISBLANK(J18),"",AF7)</f>
      </c>
      <c r="K19" s="133"/>
      <c r="L19" s="128" t="s">
        <v>8</v>
      </c>
      <c r="M19" s="128"/>
      <c r="N19" s="133">
        <f>IF(ISBLANK(J18),"",AB7)</f>
      </c>
      <c r="O19" s="134"/>
      <c r="P19" s="132">
        <f>IF(ISBLANK(P18),"",AF11)</f>
      </c>
      <c r="Q19" s="133"/>
      <c r="R19" s="128" t="s">
        <v>8</v>
      </c>
      <c r="S19" s="128"/>
      <c r="T19" s="133">
        <f>IF(ISBLANK(P18),"",AB11)</f>
      </c>
      <c r="U19" s="134"/>
      <c r="V19" s="132">
        <f>IF(ISBLANK(V18),"",AF15)</f>
        <v>0</v>
      </c>
      <c r="W19" s="133"/>
      <c r="X19" s="128" t="s">
        <v>8</v>
      </c>
      <c r="Y19" s="128"/>
      <c r="Z19" s="133">
        <f>IF(ISBLANK(V18),"",AB15)</f>
        <v>0</v>
      </c>
      <c r="AA19" s="134"/>
      <c r="AB19" s="144"/>
      <c r="AC19" s="128"/>
      <c r="AD19" s="128"/>
      <c r="AE19" s="128"/>
      <c r="AF19" s="128"/>
      <c r="AG19" s="145"/>
      <c r="AH19" s="106"/>
      <c r="AI19" s="107"/>
      <c r="AJ19" s="96"/>
      <c r="AK19" s="97"/>
      <c r="AL19" s="96"/>
      <c r="AM19" s="97"/>
      <c r="AN19" s="96"/>
      <c r="AO19" s="97"/>
      <c r="AP19" s="96"/>
      <c r="AQ19" s="97"/>
      <c r="AR19" s="96"/>
      <c r="AS19" s="97"/>
      <c r="AT19" s="96"/>
      <c r="AU19" s="97"/>
      <c r="AV19" s="137"/>
      <c r="AW19" s="138"/>
      <c r="AX19" s="100"/>
      <c r="AY19" s="101"/>
      <c r="AZ19" s="102"/>
      <c r="BA19" s="103"/>
    </row>
    <row r="20" spans="1:53" s="7" customFormat="1" ht="10.5" customHeight="1">
      <c r="A20" s="147"/>
      <c r="B20" s="148"/>
      <c r="C20" s="226"/>
      <c r="D20" s="227"/>
      <c r="E20" s="227"/>
      <c r="F20" s="227"/>
      <c r="G20" s="227"/>
      <c r="H20" s="227"/>
      <c r="I20" s="228"/>
      <c r="J20" s="131">
        <f>IF(ISBLANK(J18),"",AF8)</f>
      </c>
      <c r="K20" s="129"/>
      <c r="L20" s="128" t="s">
        <v>9</v>
      </c>
      <c r="M20" s="128"/>
      <c r="N20" s="129">
        <f>IF(ISBLANK(J18),"",AB8)</f>
      </c>
      <c r="O20" s="130"/>
      <c r="P20" s="131">
        <f>IF(ISBLANK(P18),"",AF12)</f>
      </c>
      <c r="Q20" s="129"/>
      <c r="R20" s="128" t="s">
        <v>9</v>
      </c>
      <c r="S20" s="128"/>
      <c r="T20" s="129">
        <f>IF(ISBLANK(P18),"",AB12)</f>
      </c>
      <c r="U20" s="130"/>
      <c r="V20" s="131">
        <f>IF(ISBLANK(V18),"",AF16)</f>
        <v>1</v>
      </c>
      <c r="W20" s="129"/>
      <c r="X20" s="128" t="s">
        <v>9</v>
      </c>
      <c r="Y20" s="128"/>
      <c r="Z20" s="129">
        <f>IF(ISBLANK(V18),"",AB16)</f>
        <v>1</v>
      </c>
      <c r="AA20" s="130"/>
      <c r="AB20" s="144"/>
      <c r="AC20" s="128"/>
      <c r="AD20" s="128"/>
      <c r="AE20" s="128"/>
      <c r="AF20" s="128"/>
      <c r="AG20" s="145"/>
      <c r="AH20" s="106"/>
      <c r="AI20" s="107"/>
      <c r="AJ20" s="96"/>
      <c r="AK20" s="97"/>
      <c r="AL20" s="96"/>
      <c r="AM20" s="97"/>
      <c r="AN20" s="96"/>
      <c r="AO20" s="97"/>
      <c r="AP20" s="96"/>
      <c r="AQ20" s="97"/>
      <c r="AR20" s="96"/>
      <c r="AS20" s="97"/>
      <c r="AT20" s="96"/>
      <c r="AU20" s="97"/>
      <c r="AV20" s="137"/>
      <c r="AW20" s="138"/>
      <c r="AX20" s="100"/>
      <c r="AY20" s="101"/>
      <c r="AZ20" s="102"/>
      <c r="BA20" s="103"/>
    </row>
    <row r="21" spans="1:53" s="7" customFormat="1" ht="10.5" customHeight="1">
      <c r="A21" s="147"/>
      <c r="B21" s="148"/>
      <c r="C21" s="229"/>
      <c r="D21" s="230"/>
      <c r="E21" s="230"/>
      <c r="F21" s="230"/>
      <c r="G21" s="230"/>
      <c r="H21" s="230"/>
      <c r="I21" s="231"/>
      <c r="J21" s="122">
        <f>IF(ISBLANK(J18),"",SUM(J19:J20))</f>
      </c>
      <c r="K21" s="123"/>
      <c r="L21" s="124" t="s">
        <v>10</v>
      </c>
      <c r="M21" s="124"/>
      <c r="N21" s="123">
        <f>IF(ISBLANK(J18),"",SUM(N19:O20))</f>
      </c>
      <c r="O21" s="125"/>
      <c r="P21" s="122">
        <f>IF(ISBLANK(P18),"",SUM(P19:P20))</f>
      </c>
      <c r="Q21" s="123"/>
      <c r="R21" s="124" t="s">
        <v>10</v>
      </c>
      <c r="S21" s="124"/>
      <c r="T21" s="123">
        <f>IF(ISBLANK(P18),"",SUM(T19:U20))</f>
      </c>
      <c r="U21" s="125"/>
      <c r="V21" s="122">
        <f>IF(ISBLANK(V18),"",SUM(V19:V20))</f>
        <v>1</v>
      </c>
      <c r="W21" s="123"/>
      <c r="X21" s="124" t="s">
        <v>10</v>
      </c>
      <c r="Y21" s="124"/>
      <c r="Z21" s="123">
        <f>IF(ISBLANK(V18),"",SUM(Z19:AA20))</f>
        <v>1</v>
      </c>
      <c r="AA21" s="125"/>
      <c r="AB21" s="126"/>
      <c r="AC21" s="127"/>
      <c r="AD21" s="127"/>
      <c r="AE21" s="127"/>
      <c r="AF21" s="127"/>
      <c r="AG21" s="146"/>
      <c r="AH21" s="108"/>
      <c r="AI21" s="109"/>
      <c r="AJ21" s="98"/>
      <c r="AK21" s="99"/>
      <c r="AL21" s="98"/>
      <c r="AM21" s="99"/>
      <c r="AN21" s="98"/>
      <c r="AO21" s="99"/>
      <c r="AP21" s="98"/>
      <c r="AQ21" s="99"/>
      <c r="AR21" s="98"/>
      <c r="AS21" s="99"/>
      <c r="AT21" s="98"/>
      <c r="AU21" s="99"/>
      <c r="AV21" s="139"/>
      <c r="AW21" s="140"/>
      <c r="AX21" s="100"/>
      <c r="AY21" s="101"/>
      <c r="AZ21" s="102"/>
      <c r="BA21" s="103"/>
    </row>
    <row r="22" spans="2:39" ht="10.5" customHeight="1">
      <c r="B22" s="4"/>
      <c r="C22" s="3"/>
      <c r="D22" s="3"/>
      <c r="E22" s="3"/>
      <c r="F22" s="3"/>
      <c r="G22" s="3"/>
      <c r="H22" s="3"/>
      <c r="I22" s="3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3:58" ht="19.5" customHeight="1">
      <c r="C23" s="1" t="s">
        <v>17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17" t="s">
        <v>11</v>
      </c>
      <c r="AO23" s="117"/>
      <c r="AP23" s="117"/>
      <c r="AQ23" s="117"/>
      <c r="AR23" s="118" t="str">
        <f>AR4</f>
        <v>9月17日(日)</v>
      </c>
      <c r="AS23" s="118"/>
      <c r="AT23" s="118"/>
      <c r="AU23" s="118"/>
      <c r="AV23" s="118"/>
      <c r="AW23" s="118"/>
      <c r="AX23" s="13"/>
      <c r="AY23" s="13"/>
      <c r="AZ23" s="13"/>
      <c r="BA23" s="13"/>
      <c r="BB23" s="13"/>
      <c r="BC23" s="13"/>
      <c r="BD23" s="13"/>
      <c r="BE23" s="13"/>
      <c r="BF23" s="13"/>
    </row>
    <row r="24" spans="3:52" s="7" customFormat="1" ht="31.5" customHeight="1">
      <c r="C24" s="213"/>
      <c r="D24" s="214"/>
      <c r="E24" s="214"/>
      <c r="F24" s="214"/>
      <c r="G24" s="214"/>
      <c r="H24" s="214"/>
      <c r="I24" s="215"/>
      <c r="J24" s="216" t="str">
        <f>C25</f>
        <v>港 中</v>
      </c>
      <c r="K24" s="216"/>
      <c r="L24" s="216"/>
      <c r="M24" s="216"/>
      <c r="N24" s="216"/>
      <c r="O24" s="216"/>
      <c r="P24" s="217" t="str">
        <f>C29</f>
        <v>本通中</v>
      </c>
      <c r="Q24" s="218"/>
      <c r="R24" s="218"/>
      <c r="S24" s="218"/>
      <c r="T24" s="218"/>
      <c r="U24" s="219"/>
      <c r="V24" s="217" t="str">
        <f>C33</f>
        <v>バロンドール</v>
      </c>
      <c r="W24" s="218"/>
      <c r="X24" s="218"/>
      <c r="Y24" s="218"/>
      <c r="Z24" s="218"/>
      <c r="AA24" s="219"/>
      <c r="AB24" s="217" t="str">
        <f>C37</f>
        <v>森　中</v>
      </c>
      <c r="AC24" s="218"/>
      <c r="AD24" s="218"/>
      <c r="AE24" s="218"/>
      <c r="AF24" s="218"/>
      <c r="AG24" s="219"/>
      <c r="AH24" s="220" t="s">
        <v>12</v>
      </c>
      <c r="AI24" s="221"/>
      <c r="AJ24" s="206" t="s">
        <v>0</v>
      </c>
      <c r="AK24" s="207"/>
      <c r="AL24" s="206" t="s">
        <v>1</v>
      </c>
      <c r="AM24" s="207"/>
      <c r="AN24" s="206" t="s">
        <v>2</v>
      </c>
      <c r="AO24" s="207"/>
      <c r="AP24" s="206" t="s">
        <v>3</v>
      </c>
      <c r="AQ24" s="207"/>
      <c r="AR24" s="206" t="s">
        <v>4</v>
      </c>
      <c r="AS24" s="207"/>
      <c r="AT24" s="206" t="s">
        <v>5</v>
      </c>
      <c r="AU24" s="207"/>
      <c r="AV24" s="208" t="s">
        <v>6</v>
      </c>
      <c r="AW24" s="209"/>
      <c r="AX24" s="210" t="s">
        <v>7</v>
      </c>
      <c r="AY24" s="211"/>
      <c r="AZ24" s="212"/>
    </row>
    <row r="25" spans="1:53" s="7" customFormat="1" ht="18" customHeight="1">
      <c r="A25" s="147">
        <f>AX25</f>
        <v>2</v>
      </c>
      <c r="B25" s="148">
        <v>1</v>
      </c>
      <c r="C25" s="197" t="s">
        <v>20</v>
      </c>
      <c r="D25" s="198"/>
      <c r="E25" s="198"/>
      <c r="F25" s="198"/>
      <c r="G25" s="198"/>
      <c r="H25" s="198"/>
      <c r="I25" s="199"/>
      <c r="J25" s="141"/>
      <c r="K25" s="142"/>
      <c r="L25" s="142"/>
      <c r="M25" s="142"/>
      <c r="N25" s="142"/>
      <c r="O25" s="143"/>
      <c r="P25" s="169" t="s">
        <v>68</v>
      </c>
      <c r="Q25" s="170"/>
      <c r="R25" s="170"/>
      <c r="S25" s="170"/>
      <c r="T25" s="170"/>
      <c r="U25" s="171"/>
      <c r="V25" s="169" t="s">
        <v>96</v>
      </c>
      <c r="W25" s="170"/>
      <c r="X25" s="170"/>
      <c r="Y25" s="170"/>
      <c r="Z25" s="170"/>
      <c r="AA25" s="171"/>
      <c r="AB25" s="169" t="s">
        <v>69</v>
      </c>
      <c r="AC25" s="170"/>
      <c r="AD25" s="170"/>
      <c r="AE25" s="170"/>
      <c r="AF25" s="170"/>
      <c r="AG25" s="171"/>
      <c r="AH25" s="104">
        <f>SUM(AJ25:AN28)</f>
        <v>3</v>
      </c>
      <c r="AI25" s="105"/>
      <c r="AJ25" s="94">
        <f>COUNTIF(J25:AG25,"○")</f>
        <v>1</v>
      </c>
      <c r="AK25" s="95"/>
      <c r="AL25" s="94">
        <f>COUNTIF(J25:AG25,"△")</f>
        <v>1</v>
      </c>
      <c r="AM25" s="95"/>
      <c r="AN25" s="94">
        <f>COUNTIF(J25:AG25,"●")</f>
        <v>1</v>
      </c>
      <c r="AO25" s="95"/>
      <c r="AP25" s="94">
        <f>AJ25*3+AL25*1</f>
        <v>4</v>
      </c>
      <c r="AQ25" s="95"/>
      <c r="AR25" s="94">
        <f>SUM(J28,P28,V28,AB28,)</f>
        <v>1</v>
      </c>
      <c r="AS25" s="95"/>
      <c r="AT25" s="94">
        <f>SUM(N28,T28,Z28,AF28)</f>
        <v>2</v>
      </c>
      <c r="AU25" s="95"/>
      <c r="AV25" s="135">
        <f>AR25-AT25</f>
        <v>-1</v>
      </c>
      <c r="AW25" s="136"/>
      <c r="AX25" s="100">
        <f>IF(ISBLANK(B25),"",RANK(BA25,$BA$25:$BA$40))</f>
        <v>2</v>
      </c>
      <c r="AY25" s="101"/>
      <c r="AZ25" s="102"/>
      <c r="BA25" s="103">
        <f>AP25*10000+AV25*100+AR25</f>
        <v>39901</v>
      </c>
    </row>
    <row r="26" spans="1:53" s="7" customFormat="1" ht="10.5" customHeight="1">
      <c r="A26" s="147"/>
      <c r="B26" s="148"/>
      <c r="C26" s="200"/>
      <c r="D26" s="201"/>
      <c r="E26" s="201"/>
      <c r="F26" s="201"/>
      <c r="G26" s="201"/>
      <c r="H26" s="201"/>
      <c r="I26" s="202"/>
      <c r="J26" s="144"/>
      <c r="K26" s="128"/>
      <c r="L26" s="26"/>
      <c r="M26" s="26"/>
      <c r="N26" s="128"/>
      <c r="O26" s="145"/>
      <c r="P26" s="166">
        <v>0</v>
      </c>
      <c r="Q26" s="167"/>
      <c r="R26" s="164" t="s">
        <v>8</v>
      </c>
      <c r="S26" s="164"/>
      <c r="T26" s="167">
        <v>0</v>
      </c>
      <c r="U26" s="168"/>
      <c r="V26" s="166">
        <v>0</v>
      </c>
      <c r="W26" s="167"/>
      <c r="X26" s="164" t="s">
        <v>8</v>
      </c>
      <c r="Y26" s="164"/>
      <c r="Z26" s="167">
        <v>0</v>
      </c>
      <c r="AA26" s="168"/>
      <c r="AB26" s="166">
        <v>1</v>
      </c>
      <c r="AC26" s="167"/>
      <c r="AD26" s="164" t="s">
        <v>8</v>
      </c>
      <c r="AE26" s="164"/>
      <c r="AF26" s="167">
        <v>0</v>
      </c>
      <c r="AG26" s="168"/>
      <c r="AH26" s="106"/>
      <c r="AI26" s="107"/>
      <c r="AJ26" s="96"/>
      <c r="AK26" s="97"/>
      <c r="AL26" s="96"/>
      <c r="AM26" s="97"/>
      <c r="AN26" s="96"/>
      <c r="AO26" s="97"/>
      <c r="AP26" s="96"/>
      <c r="AQ26" s="97"/>
      <c r="AR26" s="96"/>
      <c r="AS26" s="97"/>
      <c r="AT26" s="96"/>
      <c r="AU26" s="97"/>
      <c r="AV26" s="137"/>
      <c r="AW26" s="138"/>
      <c r="AX26" s="100"/>
      <c r="AY26" s="101"/>
      <c r="AZ26" s="102"/>
      <c r="BA26" s="103"/>
    </row>
    <row r="27" spans="1:53" s="7" customFormat="1" ht="10.5" customHeight="1">
      <c r="A27" s="147"/>
      <c r="B27" s="148"/>
      <c r="C27" s="200"/>
      <c r="D27" s="201"/>
      <c r="E27" s="201"/>
      <c r="F27" s="201"/>
      <c r="G27" s="201"/>
      <c r="H27" s="201"/>
      <c r="I27" s="202"/>
      <c r="J27" s="144"/>
      <c r="K27" s="128"/>
      <c r="L27" s="26"/>
      <c r="M27" s="26"/>
      <c r="N27" s="128"/>
      <c r="O27" s="145"/>
      <c r="P27" s="162">
        <v>0</v>
      </c>
      <c r="Q27" s="163"/>
      <c r="R27" s="164" t="s">
        <v>9</v>
      </c>
      <c r="S27" s="164"/>
      <c r="T27" s="163">
        <v>2</v>
      </c>
      <c r="U27" s="165"/>
      <c r="V27" s="162">
        <v>0</v>
      </c>
      <c r="W27" s="163"/>
      <c r="X27" s="164" t="s">
        <v>9</v>
      </c>
      <c r="Y27" s="164"/>
      <c r="Z27" s="163">
        <v>0</v>
      </c>
      <c r="AA27" s="165"/>
      <c r="AB27" s="162">
        <v>0</v>
      </c>
      <c r="AC27" s="163"/>
      <c r="AD27" s="164" t="s">
        <v>9</v>
      </c>
      <c r="AE27" s="164"/>
      <c r="AF27" s="163">
        <v>0</v>
      </c>
      <c r="AG27" s="165"/>
      <c r="AH27" s="106"/>
      <c r="AI27" s="107"/>
      <c r="AJ27" s="96"/>
      <c r="AK27" s="97"/>
      <c r="AL27" s="96"/>
      <c r="AM27" s="97"/>
      <c r="AN27" s="96"/>
      <c r="AO27" s="97"/>
      <c r="AP27" s="96"/>
      <c r="AQ27" s="97"/>
      <c r="AR27" s="96"/>
      <c r="AS27" s="97"/>
      <c r="AT27" s="96"/>
      <c r="AU27" s="97"/>
      <c r="AV27" s="137"/>
      <c r="AW27" s="138"/>
      <c r="AX27" s="100"/>
      <c r="AY27" s="101"/>
      <c r="AZ27" s="102"/>
      <c r="BA27" s="103"/>
    </row>
    <row r="28" spans="1:53" s="7" customFormat="1" ht="10.5" customHeight="1">
      <c r="A28" s="147"/>
      <c r="B28" s="148"/>
      <c r="C28" s="203"/>
      <c r="D28" s="204"/>
      <c r="E28" s="204"/>
      <c r="F28" s="204"/>
      <c r="G28" s="204"/>
      <c r="H28" s="204"/>
      <c r="I28" s="205"/>
      <c r="J28" s="126"/>
      <c r="K28" s="127"/>
      <c r="L28" s="27"/>
      <c r="M28" s="27"/>
      <c r="N28" s="127"/>
      <c r="O28" s="146"/>
      <c r="P28" s="158">
        <f>IF(ISBLANK(P25),"",SUM(P26:P27))</f>
        <v>0</v>
      </c>
      <c r="Q28" s="159"/>
      <c r="R28" s="160" t="s">
        <v>10</v>
      </c>
      <c r="S28" s="160"/>
      <c r="T28" s="159">
        <f>IF(ISBLANK(P25),"",SUM(T26:T27))</f>
        <v>2</v>
      </c>
      <c r="U28" s="161"/>
      <c r="V28" s="158">
        <f>IF(ISBLANK(V25),"",SUM(V26:V27))</f>
        <v>0</v>
      </c>
      <c r="W28" s="159"/>
      <c r="X28" s="160" t="s">
        <v>10</v>
      </c>
      <c r="Y28" s="160"/>
      <c r="Z28" s="159">
        <f>IF(ISBLANK(V25),"",SUM(Z26:Z27))</f>
        <v>0</v>
      </c>
      <c r="AA28" s="161"/>
      <c r="AB28" s="158">
        <f>IF(ISBLANK(AB25),"",SUM(AB26:AB27))</f>
        <v>1</v>
      </c>
      <c r="AC28" s="159"/>
      <c r="AD28" s="160" t="s">
        <v>10</v>
      </c>
      <c r="AE28" s="160"/>
      <c r="AF28" s="159">
        <f>IF(ISBLANK(AB25),"",SUM(AF26:AF27))</f>
        <v>0</v>
      </c>
      <c r="AG28" s="161"/>
      <c r="AH28" s="108"/>
      <c r="AI28" s="109"/>
      <c r="AJ28" s="98"/>
      <c r="AK28" s="99"/>
      <c r="AL28" s="98"/>
      <c r="AM28" s="99"/>
      <c r="AN28" s="98"/>
      <c r="AO28" s="99"/>
      <c r="AP28" s="98"/>
      <c r="AQ28" s="99"/>
      <c r="AR28" s="98"/>
      <c r="AS28" s="99"/>
      <c r="AT28" s="98"/>
      <c r="AU28" s="99"/>
      <c r="AV28" s="139"/>
      <c r="AW28" s="140"/>
      <c r="AX28" s="100"/>
      <c r="AY28" s="101"/>
      <c r="AZ28" s="102"/>
      <c r="BA28" s="103"/>
    </row>
    <row r="29" spans="1:53" s="7" customFormat="1" ht="18" customHeight="1">
      <c r="A29" s="147">
        <f>AX29</f>
        <v>3</v>
      </c>
      <c r="B29" s="148">
        <v>2</v>
      </c>
      <c r="C29" s="197" t="s">
        <v>15</v>
      </c>
      <c r="D29" s="198"/>
      <c r="E29" s="198"/>
      <c r="F29" s="198"/>
      <c r="G29" s="198"/>
      <c r="H29" s="198"/>
      <c r="I29" s="199"/>
      <c r="J29" s="169" t="s">
        <v>69</v>
      </c>
      <c r="K29" s="170"/>
      <c r="L29" s="170"/>
      <c r="M29" s="170"/>
      <c r="N29" s="170"/>
      <c r="O29" s="171"/>
      <c r="P29" s="141"/>
      <c r="Q29" s="142"/>
      <c r="R29" s="142"/>
      <c r="S29" s="142"/>
      <c r="T29" s="142"/>
      <c r="U29" s="143"/>
      <c r="V29" s="169" t="s">
        <v>68</v>
      </c>
      <c r="W29" s="170"/>
      <c r="X29" s="170"/>
      <c r="Y29" s="170"/>
      <c r="Z29" s="170"/>
      <c r="AA29" s="171"/>
      <c r="AB29" s="141"/>
      <c r="AC29" s="142"/>
      <c r="AD29" s="142"/>
      <c r="AE29" s="142"/>
      <c r="AF29" s="142"/>
      <c r="AG29" s="143"/>
      <c r="AH29" s="104">
        <f>SUM(AJ29:AN32)</f>
        <v>2</v>
      </c>
      <c r="AI29" s="105"/>
      <c r="AJ29" s="94">
        <f>COUNTIF(J29:AG29,"○")</f>
        <v>1</v>
      </c>
      <c r="AK29" s="95"/>
      <c r="AL29" s="94">
        <f>COUNTIF(J29:AG29,"△")</f>
        <v>0</v>
      </c>
      <c r="AM29" s="95"/>
      <c r="AN29" s="94">
        <f>COUNTIF(J29:AG29,"●")</f>
        <v>1</v>
      </c>
      <c r="AO29" s="95"/>
      <c r="AP29" s="94">
        <f>AJ29*3+AL29*1</f>
        <v>3</v>
      </c>
      <c r="AQ29" s="95"/>
      <c r="AR29" s="94">
        <f>SUM(J32,P32,V32,AB32,)</f>
        <v>2</v>
      </c>
      <c r="AS29" s="95"/>
      <c r="AT29" s="94">
        <f>SUM(N32,T32,Z32,AF32)</f>
        <v>1</v>
      </c>
      <c r="AU29" s="95"/>
      <c r="AV29" s="135">
        <f>AR29-AT29</f>
        <v>1</v>
      </c>
      <c r="AW29" s="136"/>
      <c r="AX29" s="188">
        <f>IF(ISBLANK(B29),"",RANK(BA29,$BA$25:$BA$40))</f>
        <v>3</v>
      </c>
      <c r="AY29" s="189"/>
      <c r="AZ29" s="190"/>
      <c r="BA29" s="103">
        <f>AP29*10000+AV29*100+AR29</f>
        <v>30102</v>
      </c>
    </row>
    <row r="30" spans="1:53" s="7" customFormat="1" ht="10.5" customHeight="1">
      <c r="A30" s="147"/>
      <c r="B30" s="148"/>
      <c r="C30" s="200"/>
      <c r="D30" s="201"/>
      <c r="E30" s="201"/>
      <c r="F30" s="201"/>
      <c r="G30" s="201"/>
      <c r="H30" s="201"/>
      <c r="I30" s="202"/>
      <c r="J30" s="166">
        <f>IF(ISBLANK(J29),"",T26)</f>
        <v>0</v>
      </c>
      <c r="K30" s="167"/>
      <c r="L30" s="164" t="s">
        <v>8</v>
      </c>
      <c r="M30" s="164"/>
      <c r="N30" s="167">
        <f>IF(ISBLANK(J29),"",P26)</f>
        <v>0</v>
      </c>
      <c r="O30" s="168"/>
      <c r="P30" s="144"/>
      <c r="Q30" s="128"/>
      <c r="R30" s="128"/>
      <c r="S30" s="128"/>
      <c r="T30" s="128"/>
      <c r="U30" s="145"/>
      <c r="V30" s="166">
        <v>0</v>
      </c>
      <c r="W30" s="167"/>
      <c r="X30" s="164" t="s">
        <v>8</v>
      </c>
      <c r="Y30" s="164"/>
      <c r="Z30" s="167">
        <v>1</v>
      </c>
      <c r="AA30" s="168"/>
      <c r="AB30" s="132"/>
      <c r="AC30" s="133"/>
      <c r="AD30" s="128" t="s">
        <v>8</v>
      </c>
      <c r="AE30" s="128"/>
      <c r="AF30" s="133"/>
      <c r="AG30" s="134"/>
      <c r="AH30" s="106"/>
      <c r="AI30" s="107"/>
      <c r="AJ30" s="96"/>
      <c r="AK30" s="97"/>
      <c r="AL30" s="96"/>
      <c r="AM30" s="97"/>
      <c r="AN30" s="96"/>
      <c r="AO30" s="97"/>
      <c r="AP30" s="96"/>
      <c r="AQ30" s="97"/>
      <c r="AR30" s="96"/>
      <c r="AS30" s="97"/>
      <c r="AT30" s="96"/>
      <c r="AU30" s="97"/>
      <c r="AV30" s="137"/>
      <c r="AW30" s="138"/>
      <c r="AX30" s="191"/>
      <c r="AY30" s="192"/>
      <c r="AZ30" s="193"/>
      <c r="BA30" s="103"/>
    </row>
    <row r="31" spans="1:53" s="7" customFormat="1" ht="10.5" customHeight="1">
      <c r="A31" s="147"/>
      <c r="B31" s="148"/>
      <c r="C31" s="200"/>
      <c r="D31" s="201"/>
      <c r="E31" s="201"/>
      <c r="F31" s="201"/>
      <c r="G31" s="201"/>
      <c r="H31" s="201"/>
      <c r="I31" s="202"/>
      <c r="J31" s="162">
        <f>IF(ISBLANK(J29),"",T27)</f>
        <v>2</v>
      </c>
      <c r="K31" s="163"/>
      <c r="L31" s="164" t="s">
        <v>9</v>
      </c>
      <c r="M31" s="164"/>
      <c r="N31" s="163">
        <f>IF(ISBLANK(J29),"",P27)</f>
        <v>0</v>
      </c>
      <c r="O31" s="165"/>
      <c r="P31" s="144"/>
      <c r="Q31" s="128"/>
      <c r="R31" s="128"/>
      <c r="S31" s="128"/>
      <c r="T31" s="128"/>
      <c r="U31" s="145"/>
      <c r="V31" s="162">
        <v>0</v>
      </c>
      <c r="W31" s="163"/>
      <c r="X31" s="164" t="s">
        <v>9</v>
      </c>
      <c r="Y31" s="164"/>
      <c r="Z31" s="163">
        <v>0</v>
      </c>
      <c r="AA31" s="165"/>
      <c r="AB31" s="131"/>
      <c r="AC31" s="129"/>
      <c r="AD31" s="128" t="s">
        <v>9</v>
      </c>
      <c r="AE31" s="128"/>
      <c r="AF31" s="129"/>
      <c r="AG31" s="130"/>
      <c r="AH31" s="106"/>
      <c r="AI31" s="107"/>
      <c r="AJ31" s="96"/>
      <c r="AK31" s="97"/>
      <c r="AL31" s="96"/>
      <c r="AM31" s="97"/>
      <c r="AN31" s="96"/>
      <c r="AO31" s="97"/>
      <c r="AP31" s="96"/>
      <c r="AQ31" s="97"/>
      <c r="AR31" s="96"/>
      <c r="AS31" s="97"/>
      <c r="AT31" s="96"/>
      <c r="AU31" s="97"/>
      <c r="AV31" s="137"/>
      <c r="AW31" s="138"/>
      <c r="AX31" s="191"/>
      <c r="AY31" s="192"/>
      <c r="AZ31" s="193"/>
      <c r="BA31" s="103"/>
    </row>
    <row r="32" spans="1:53" s="7" customFormat="1" ht="10.5" customHeight="1">
      <c r="A32" s="147"/>
      <c r="B32" s="148"/>
      <c r="C32" s="203"/>
      <c r="D32" s="204"/>
      <c r="E32" s="204"/>
      <c r="F32" s="204"/>
      <c r="G32" s="204"/>
      <c r="H32" s="204"/>
      <c r="I32" s="205"/>
      <c r="J32" s="158">
        <f>IF(ISBLANK(J29),"",SUM(J30:J31))</f>
        <v>2</v>
      </c>
      <c r="K32" s="159"/>
      <c r="L32" s="160" t="s">
        <v>10</v>
      </c>
      <c r="M32" s="160"/>
      <c r="N32" s="159">
        <f>IF(ISBLANK(J29),"",SUM(N30:O31))</f>
        <v>0</v>
      </c>
      <c r="O32" s="161"/>
      <c r="P32" s="126"/>
      <c r="Q32" s="127"/>
      <c r="R32" s="127"/>
      <c r="S32" s="127"/>
      <c r="T32" s="127"/>
      <c r="U32" s="146"/>
      <c r="V32" s="158">
        <f>IF(ISBLANK(V29),"",SUM(V30:V31))</f>
        <v>0</v>
      </c>
      <c r="W32" s="159"/>
      <c r="X32" s="160" t="s">
        <v>10</v>
      </c>
      <c r="Y32" s="160"/>
      <c r="Z32" s="159">
        <f>IF(ISBLANK(V29),"",SUM(Z30:Z31))</f>
        <v>1</v>
      </c>
      <c r="AA32" s="161"/>
      <c r="AB32" s="122">
        <f>IF(ISBLANK(AB29),"",SUM(AB30:AB31))</f>
      </c>
      <c r="AC32" s="123"/>
      <c r="AD32" s="124" t="s">
        <v>10</v>
      </c>
      <c r="AE32" s="124"/>
      <c r="AF32" s="123">
        <f>IF(ISBLANK(AB29),"",SUM(AF30:AF31))</f>
      </c>
      <c r="AG32" s="125"/>
      <c r="AH32" s="108"/>
      <c r="AI32" s="109"/>
      <c r="AJ32" s="98"/>
      <c r="AK32" s="99"/>
      <c r="AL32" s="98"/>
      <c r="AM32" s="99"/>
      <c r="AN32" s="98"/>
      <c r="AO32" s="99"/>
      <c r="AP32" s="98"/>
      <c r="AQ32" s="99"/>
      <c r="AR32" s="98"/>
      <c r="AS32" s="99"/>
      <c r="AT32" s="98"/>
      <c r="AU32" s="99"/>
      <c r="AV32" s="139"/>
      <c r="AW32" s="140"/>
      <c r="AX32" s="194"/>
      <c r="AY32" s="195"/>
      <c r="AZ32" s="196"/>
      <c r="BA32" s="103"/>
    </row>
    <row r="33" spans="1:53" s="7" customFormat="1" ht="18" customHeight="1">
      <c r="A33" s="147">
        <f>AX33</f>
        <v>1</v>
      </c>
      <c r="B33" s="148">
        <v>3</v>
      </c>
      <c r="C33" s="197" t="s">
        <v>38</v>
      </c>
      <c r="D33" s="198"/>
      <c r="E33" s="198"/>
      <c r="F33" s="198"/>
      <c r="G33" s="198"/>
      <c r="H33" s="198"/>
      <c r="I33" s="199"/>
      <c r="J33" s="169" t="s">
        <v>96</v>
      </c>
      <c r="K33" s="170"/>
      <c r="L33" s="170"/>
      <c r="M33" s="170"/>
      <c r="N33" s="170"/>
      <c r="O33" s="171"/>
      <c r="P33" s="169" t="s">
        <v>69</v>
      </c>
      <c r="Q33" s="170"/>
      <c r="R33" s="170"/>
      <c r="S33" s="170"/>
      <c r="T33" s="170"/>
      <c r="U33" s="171"/>
      <c r="V33" s="141"/>
      <c r="W33" s="142"/>
      <c r="X33" s="142"/>
      <c r="Y33" s="142"/>
      <c r="Z33" s="142"/>
      <c r="AA33" s="143"/>
      <c r="AB33" s="141" t="s">
        <v>69</v>
      </c>
      <c r="AC33" s="142"/>
      <c r="AD33" s="142"/>
      <c r="AE33" s="142"/>
      <c r="AF33" s="142"/>
      <c r="AG33" s="143"/>
      <c r="AH33" s="104">
        <f>SUM(AJ33:AN36)</f>
        <v>3</v>
      </c>
      <c r="AI33" s="105"/>
      <c r="AJ33" s="94">
        <f>COUNTIF(J33:AG33,"○")</f>
        <v>2</v>
      </c>
      <c r="AK33" s="95"/>
      <c r="AL33" s="94">
        <f>COUNTIF(J33:AG33,"△")</f>
        <v>1</v>
      </c>
      <c r="AM33" s="95"/>
      <c r="AN33" s="94">
        <f>COUNTIF(J33:AG33,"●")</f>
        <v>0</v>
      </c>
      <c r="AO33" s="95"/>
      <c r="AP33" s="94">
        <f>AJ33*3+AL33*1</f>
        <v>7</v>
      </c>
      <c r="AQ33" s="95"/>
      <c r="AR33" s="94">
        <f>SUM(J36,P36,V36,AB36)</f>
        <v>3</v>
      </c>
      <c r="AS33" s="95"/>
      <c r="AT33" s="94">
        <f>SUM(N36,T36,Z36,AF36)</f>
        <v>0</v>
      </c>
      <c r="AU33" s="95"/>
      <c r="AV33" s="135">
        <f>AR33-AT33</f>
        <v>3</v>
      </c>
      <c r="AW33" s="136"/>
      <c r="AX33" s="188">
        <f>IF(ISBLANK(B33),"",RANK(BA33,$BA$25:$BA$40))</f>
        <v>1</v>
      </c>
      <c r="AY33" s="189"/>
      <c r="AZ33" s="190"/>
      <c r="BA33" s="103">
        <f>AP33*10000+AV33*100+AR33</f>
        <v>70303</v>
      </c>
    </row>
    <row r="34" spans="1:53" s="7" customFormat="1" ht="10.5" customHeight="1">
      <c r="A34" s="147"/>
      <c r="B34" s="148"/>
      <c r="C34" s="200"/>
      <c r="D34" s="201"/>
      <c r="E34" s="201"/>
      <c r="F34" s="201"/>
      <c r="G34" s="201"/>
      <c r="H34" s="201"/>
      <c r="I34" s="202"/>
      <c r="J34" s="166">
        <f>IF(ISBLANK(J33),"",Z26)</f>
        <v>0</v>
      </c>
      <c r="K34" s="167"/>
      <c r="L34" s="164" t="s">
        <v>8</v>
      </c>
      <c r="M34" s="164"/>
      <c r="N34" s="167">
        <f>IF(ISBLANK(J33),"",V26)</f>
        <v>0</v>
      </c>
      <c r="O34" s="168"/>
      <c r="P34" s="166">
        <f>IF(ISBLANK(P33),"",Z30)</f>
        <v>1</v>
      </c>
      <c r="Q34" s="167"/>
      <c r="R34" s="164" t="s">
        <v>8</v>
      </c>
      <c r="S34" s="164"/>
      <c r="T34" s="167">
        <f>IF(ISBLANK(P33),"",V30)</f>
        <v>0</v>
      </c>
      <c r="U34" s="168"/>
      <c r="V34" s="144"/>
      <c r="W34" s="128"/>
      <c r="X34" s="128"/>
      <c r="Y34" s="128"/>
      <c r="Z34" s="128"/>
      <c r="AA34" s="145"/>
      <c r="AB34" s="132">
        <v>1</v>
      </c>
      <c r="AC34" s="133"/>
      <c r="AD34" s="128" t="s">
        <v>8</v>
      </c>
      <c r="AE34" s="128"/>
      <c r="AF34" s="133">
        <v>0</v>
      </c>
      <c r="AG34" s="134"/>
      <c r="AH34" s="106"/>
      <c r="AI34" s="107"/>
      <c r="AJ34" s="96"/>
      <c r="AK34" s="97"/>
      <c r="AL34" s="96"/>
      <c r="AM34" s="97"/>
      <c r="AN34" s="96"/>
      <c r="AO34" s="97"/>
      <c r="AP34" s="96"/>
      <c r="AQ34" s="97"/>
      <c r="AR34" s="96"/>
      <c r="AS34" s="97"/>
      <c r="AT34" s="96"/>
      <c r="AU34" s="97"/>
      <c r="AV34" s="137"/>
      <c r="AW34" s="138"/>
      <c r="AX34" s="191"/>
      <c r="AY34" s="192"/>
      <c r="AZ34" s="193"/>
      <c r="BA34" s="103"/>
    </row>
    <row r="35" spans="1:53" s="7" customFormat="1" ht="10.5" customHeight="1">
      <c r="A35" s="147"/>
      <c r="B35" s="148"/>
      <c r="C35" s="200"/>
      <c r="D35" s="201"/>
      <c r="E35" s="201"/>
      <c r="F35" s="201"/>
      <c r="G35" s="201"/>
      <c r="H35" s="201"/>
      <c r="I35" s="202"/>
      <c r="J35" s="162">
        <f>IF(ISBLANK(J33),"",Z27)</f>
        <v>0</v>
      </c>
      <c r="K35" s="163"/>
      <c r="L35" s="164" t="s">
        <v>9</v>
      </c>
      <c r="M35" s="164"/>
      <c r="N35" s="163">
        <f>IF(ISBLANK(J33),"",V27)</f>
        <v>0</v>
      </c>
      <c r="O35" s="165"/>
      <c r="P35" s="162">
        <f>IF(ISBLANK(P33),"",Z31)</f>
        <v>0</v>
      </c>
      <c r="Q35" s="163"/>
      <c r="R35" s="164" t="s">
        <v>9</v>
      </c>
      <c r="S35" s="164"/>
      <c r="T35" s="163">
        <f>IF(ISBLANK(P33),"",V31)</f>
        <v>0</v>
      </c>
      <c r="U35" s="165"/>
      <c r="V35" s="144"/>
      <c r="W35" s="128"/>
      <c r="X35" s="128"/>
      <c r="Y35" s="128"/>
      <c r="Z35" s="128"/>
      <c r="AA35" s="145"/>
      <c r="AB35" s="131">
        <v>1</v>
      </c>
      <c r="AC35" s="129"/>
      <c r="AD35" s="128" t="s">
        <v>9</v>
      </c>
      <c r="AE35" s="128"/>
      <c r="AF35" s="129">
        <v>0</v>
      </c>
      <c r="AG35" s="130"/>
      <c r="AH35" s="106"/>
      <c r="AI35" s="107"/>
      <c r="AJ35" s="96"/>
      <c r="AK35" s="97"/>
      <c r="AL35" s="96"/>
      <c r="AM35" s="97"/>
      <c r="AN35" s="96"/>
      <c r="AO35" s="97"/>
      <c r="AP35" s="96"/>
      <c r="AQ35" s="97"/>
      <c r="AR35" s="96"/>
      <c r="AS35" s="97"/>
      <c r="AT35" s="96"/>
      <c r="AU35" s="97"/>
      <c r="AV35" s="137"/>
      <c r="AW35" s="138"/>
      <c r="AX35" s="191"/>
      <c r="AY35" s="192"/>
      <c r="AZ35" s="193"/>
      <c r="BA35" s="103"/>
    </row>
    <row r="36" spans="1:53" s="7" customFormat="1" ht="10.5" customHeight="1">
      <c r="A36" s="147"/>
      <c r="B36" s="148"/>
      <c r="C36" s="203"/>
      <c r="D36" s="204"/>
      <c r="E36" s="204"/>
      <c r="F36" s="204"/>
      <c r="G36" s="204"/>
      <c r="H36" s="204"/>
      <c r="I36" s="205"/>
      <c r="J36" s="158">
        <f>IF(ISBLANK(J33),"",SUM(J34:J35))</f>
        <v>0</v>
      </c>
      <c r="K36" s="159"/>
      <c r="L36" s="160" t="s">
        <v>10</v>
      </c>
      <c r="M36" s="160"/>
      <c r="N36" s="159">
        <f>IF(ISBLANK(J33),"",SUM(N34:O35))</f>
        <v>0</v>
      </c>
      <c r="O36" s="161"/>
      <c r="P36" s="158">
        <f>IF(ISBLANK(P33),"",SUM(P34:P35))</f>
        <v>1</v>
      </c>
      <c r="Q36" s="159"/>
      <c r="R36" s="160" t="s">
        <v>10</v>
      </c>
      <c r="S36" s="160"/>
      <c r="T36" s="159">
        <f>IF(ISBLANK(P33),"",SUM(T34:T35))</f>
        <v>0</v>
      </c>
      <c r="U36" s="161"/>
      <c r="V36" s="126"/>
      <c r="W36" s="127"/>
      <c r="X36" s="127"/>
      <c r="Y36" s="127"/>
      <c r="Z36" s="127"/>
      <c r="AA36" s="146"/>
      <c r="AB36" s="122">
        <f>IF(ISBLANK(AB33),"",SUM(AB34:AB35))</f>
        <v>2</v>
      </c>
      <c r="AC36" s="123"/>
      <c r="AD36" s="124" t="s">
        <v>10</v>
      </c>
      <c r="AE36" s="124"/>
      <c r="AF36" s="123">
        <f>IF(ISBLANK(AB33),"",SUM(AF34:AF35))</f>
        <v>0</v>
      </c>
      <c r="AG36" s="125"/>
      <c r="AH36" s="108"/>
      <c r="AI36" s="109"/>
      <c r="AJ36" s="98"/>
      <c r="AK36" s="99"/>
      <c r="AL36" s="98"/>
      <c r="AM36" s="99"/>
      <c r="AN36" s="98"/>
      <c r="AO36" s="99"/>
      <c r="AP36" s="98"/>
      <c r="AQ36" s="99"/>
      <c r="AR36" s="98"/>
      <c r="AS36" s="99"/>
      <c r="AT36" s="98"/>
      <c r="AU36" s="99"/>
      <c r="AV36" s="139"/>
      <c r="AW36" s="140"/>
      <c r="AX36" s="194"/>
      <c r="AY36" s="195"/>
      <c r="AZ36" s="196"/>
      <c r="BA36" s="103"/>
    </row>
    <row r="37" spans="1:53" s="7" customFormat="1" ht="18" customHeight="1">
      <c r="A37" s="147">
        <f>AX37</f>
        <v>4</v>
      </c>
      <c r="B37" s="148">
        <v>4</v>
      </c>
      <c r="C37" s="197" t="s">
        <v>39</v>
      </c>
      <c r="D37" s="198"/>
      <c r="E37" s="198"/>
      <c r="F37" s="198"/>
      <c r="G37" s="198"/>
      <c r="H37" s="198"/>
      <c r="I37" s="199"/>
      <c r="J37" s="141" t="s">
        <v>68</v>
      </c>
      <c r="K37" s="142"/>
      <c r="L37" s="142"/>
      <c r="M37" s="142"/>
      <c r="N37" s="142"/>
      <c r="O37" s="143"/>
      <c r="P37" s="141"/>
      <c r="Q37" s="142"/>
      <c r="R37" s="142"/>
      <c r="S37" s="142"/>
      <c r="T37" s="142"/>
      <c r="U37" s="143"/>
      <c r="V37" s="141" t="s">
        <v>95</v>
      </c>
      <c r="W37" s="142"/>
      <c r="X37" s="142"/>
      <c r="Y37" s="142"/>
      <c r="Z37" s="142"/>
      <c r="AA37" s="143"/>
      <c r="AB37" s="141"/>
      <c r="AC37" s="142"/>
      <c r="AD37" s="142"/>
      <c r="AE37" s="142"/>
      <c r="AF37" s="142"/>
      <c r="AG37" s="143"/>
      <c r="AH37" s="104">
        <f>SUM(AJ37:AN40)</f>
        <v>2</v>
      </c>
      <c r="AI37" s="105"/>
      <c r="AJ37" s="94">
        <f>COUNTIF(J37:AG37,"○")</f>
        <v>0</v>
      </c>
      <c r="AK37" s="95"/>
      <c r="AL37" s="94">
        <f>COUNTIF(J37:AG37,"△")</f>
        <v>0</v>
      </c>
      <c r="AM37" s="95"/>
      <c r="AN37" s="94">
        <f>COUNTIF(J37:AG37,"●")</f>
        <v>2</v>
      </c>
      <c r="AO37" s="95"/>
      <c r="AP37" s="94">
        <f>AJ37*3+AL37*1</f>
        <v>0</v>
      </c>
      <c r="AQ37" s="95"/>
      <c r="AR37" s="94">
        <f>SUM(J40,P40,V40,AB40)</f>
        <v>0</v>
      </c>
      <c r="AS37" s="95"/>
      <c r="AT37" s="94">
        <f>SUM(N40,T40,Z40,AF40)</f>
        <v>3</v>
      </c>
      <c r="AU37" s="95"/>
      <c r="AV37" s="135">
        <f>AR37-AT37</f>
        <v>-3</v>
      </c>
      <c r="AW37" s="136"/>
      <c r="AX37" s="188">
        <f>IF(ISBLANK(B37),"",RANK(BA37,$BA$25:$BA$40))</f>
        <v>4</v>
      </c>
      <c r="AY37" s="189"/>
      <c r="AZ37" s="190"/>
      <c r="BA37" s="103">
        <f>AP37*10000+AV37*100+AR37</f>
        <v>-300</v>
      </c>
    </row>
    <row r="38" spans="1:53" s="7" customFormat="1" ht="10.5" customHeight="1">
      <c r="A38" s="147"/>
      <c r="B38" s="148"/>
      <c r="C38" s="200"/>
      <c r="D38" s="201"/>
      <c r="E38" s="201"/>
      <c r="F38" s="201"/>
      <c r="G38" s="201"/>
      <c r="H38" s="201"/>
      <c r="I38" s="202"/>
      <c r="J38" s="132">
        <f>IF(ISBLANK(J37),"",AF26)</f>
        <v>0</v>
      </c>
      <c r="K38" s="133"/>
      <c r="L38" s="128" t="s">
        <v>8</v>
      </c>
      <c r="M38" s="128"/>
      <c r="N38" s="133">
        <f>IF(ISBLANK(J37),"",AB26)</f>
        <v>1</v>
      </c>
      <c r="O38" s="134"/>
      <c r="P38" s="132">
        <f>IF(ISBLANK(P37),"",AF30)</f>
      </c>
      <c r="Q38" s="133"/>
      <c r="R38" s="128" t="s">
        <v>8</v>
      </c>
      <c r="S38" s="128"/>
      <c r="T38" s="133">
        <f>IF(ISBLANK(P37),"",AB30)</f>
      </c>
      <c r="U38" s="134"/>
      <c r="V38" s="132">
        <f>IF(ISBLANK(V37),"",AF34)</f>
        <v>0</v>
      </c>
      <c r="W38" s="133"/>
      <c r="X38" s="128" t="s">
        <v>8</v>
      </c>
      <c r="Y38" s="128"/>
      <c r="Z38" s="133">
        <f>IF(ISBLANK(V37),"",AB34)</f>
        <v>1</v>
      </c>
      <c r="AA38" s="134"/>
      <c r="AB38" s="144"/>
      <c r="AC38" s="128"/>
      <c r="AD38" s="128"/>
      <c r="AE38" s="128"/>
      <c r="AF38" s="128"/>
      <c r="AG38" s="145"/>
      <c r="AH38" s="106"/>
      <c r="AI38" s="107"/>
      <c r="AJ38" s="96"/>
      <c r="AK38" s="97"/>
      <c r="AL38" s="96"/>
      <c r="AM38" s="97"/>
      <c r="AN38" s="96"/>
      <c r="AO38" s="97"/>
      <c r="AP38" s="96"/>
      <c r="AQ38" s="97"/>
      <c r="AR38" s="96"/>
      <c r="AS38" s="97"/>
      <c r="AT38" s="96"/>
      <c r="AU38" s="97"/>
      <c r="AV38" s="137"/>
      <c r="AW38" s="138"/>
      <c r="AX38" s="191"/>
      <c r="AY38" s="192"/>
      <c r="AZ38" s="193"/>
      <c r="BA38" s="103"/>
    </row>
    <row r="39" spans="1:53" s="7" customFormat="1" ht="10.5" customHeight="1">
      <c r="A39" s="147"/>
      <c r="B39" s="148"/>
      <c r="C39" s="200"/>
      <c r="D39" s="201"/>
      <c r="E39" s="201"/>
      <c r="F39" s="201"/>
      <c r="G39" s="201"/>
      <c r="H39" s="201"/>
      <c r="I39" s="202"/>
      <c r="J39" s="131">
        <f>IF(ISBLANK(J37),"",AF27)</f>
        <v>0</v>
      </c>
      <c r="K39" s="129"/>
      <c r="L39" s="128" t="s">
        <v>9</v>
      </c>
      <c r="M39" s="128"/>
      <c r="N39" s="129">
        <f>IF(ISBLANK(J37),"",AB27)</f>
        <v>0</v>
      </c>
      <c r="O39" s="130"/>
      <c r="P39" s="131">
        <f>IF(ISBLANK(P37),"",AF31)</f>
      </c>
      <c r="Q39" s="129"/>
      <c r="R39" s="128" t="s">
        <v>9</v>
      </c>
      <c r="S39" s="128"/>
      <c r="T39" s="129">
        <f>IF(ISBLANK(P37),"",AB31)</f>
      </c>
      <c r="U39" s="130"/>
      <c r="V39" s="131">
        <f>IF(ISBLANK(V37),"",AF35)</f>
        <v>0</v>
      </c>
      <c r="W39" s="129"/>
      <c r="X39" s="128" t="s">
        <v>9</v>
      </c>
      <c r="Y39" s="128"/>
      <c r="Z39" s="129">
        <f>IF(ISBLANK(V37),"",AB35)</f>
        <v>1</v>
      </c>
      <c r="AA39" s="130"/>
      <c r="AB39" s="144"/>
      <c r="AC39" s="128"/>
      <c r="AD39" s="128"/>
      <c r="AE39" s="128"/>
      <c r="AF39" s="128"/>
      <c r="AG39" s="145"/>
      <c r="AH39" s="106"/>
      <c r="AI39" s="107"/>
      <c r="AJ39" s="96"/>
      <c r="AK39" s="97"/>
      <c r="AL39" s="96"/>
      <c r="AM39" s="97"/>
      <c r="AN39" s="96"/>
      <c r="AO39" s="97"/>
      <c r="AP39" s="96"/>
      <c r="AQ39" s="97"/>
      <c r="AR39" s="96"/>
      <c r="AS39" s="97"/>
      <c r="AT39" s="96"/>
      <c r="AU39" s="97"/>
      <c r="AV39" s="137"/>
      <c r="AW39" s="138"/>
      <c r="AX39" s="191"/>
      <c r="AY39" s="192"/>
      <c r="AZ39" s="193"/>
      <c r="BA39" s="103"/>
    </row>
    <row r="40" spans="1:53" s="7" customFormat="1" ht="10.5" customHeight="1">
      <c r="A40" s="147"/>
      <c r="B40" s="148"/>
      <c r="C40" s="203"/>
      <c r="D40" s="204"/>
      <c r="E40" s="204"/>
      <c r="F40" s="204"/>
      <c r="G40" s="204"/>
      <c r="H40" s="204"/>
      <c r="I40" s="205"/>
      <c r="J40" s="122">
        <f>IF(ISBLANK(J37),"",SUM(J38:J39))</f>
        <v>0</v>
      </c>
      <c r="K40" s="123"/>
      <c r="L40" s="124" t="s">
        <v>10</v>
      </c>
      <c r="M40" s="124"/>
      <c r="N40" s="123">
        <f>IF(ISBLANK(J37),"",SUM(N38:O39))</f>
        <v>1</v>
      </c>
      <c r="O40" s="125"/>
      <c r="P40" s="122">
        <f>IF(ISBLANK(P37),"",SUM(P38:P39))</f>
      </c>
      <c r="Q40" s="123"/>
      <c r="R40" s="124" t="s">
        <v>10</v>
      </c>
      <c r="S40" s="124"/>
      <c r="T40" s="123">
        <f>IF(ISBLANK(P37),"",SUM(T38:U39))</f>
      </c>
      <c r="U40" s="125"/>
      <c r="V40" s="122">
        <f>IF(ISBLANK(V37),"",SUM(V38:V39))</f>
        <v>0</v>
      </c>
      <c r="W40" s="123"/>
      <c r="X40" s="124" t="s">
        <v>10</v>
      </c>
      <c r="Y40" s="124"/>
      <c r="Z40" s="123">
        <f>IF(ISBLANK(V37),"",SUM(Z38:AA39))</f>
        <v>2</v>
      </c>
      <c r="AA40" s="125"/>
      <c r="AB40" s="126"/>
      <c r="AC40" s="127"/>
      <c r="AD40" s="127"/>
      <c r="AE40" s="127"/>
      <c r="AF40" s="127"/>
      <c r="AG40" s="146"/>
      <c r="AH40" s="108"/>
      <c r="AI40" s="109"/>
      <c r="AJ40" s="98"/>
      <c r="AK40" s="99"/>
      <c r="AL40" s="98"/>
      <c r="AM40" s="99"/>
      <c r="AN40" s="98"/>
      <c r="AO40" s="99"/>
      <c r="AP40" s="98"/>
      <c r="AQ40" s="99"/>
      <c r="AR40" s="98"/>
      <c r="AS40" s="99"/>
      <c r="AT40" s="98"/>
      <c r="AU40" s="99"/>
      <c r="AV40" s="139"/>
      <c r="AW40" s="140"/>
      <c r="AX40" s="194"/>
      <c r="AY40" s="195"/>
      <c r="AZ40" s="196"/>
      <c r="BA40" s="103"/>
    </row>
    <row r="41" spans="1:9" ht="9.75" customHeight="1">
      <c r="A41" s="8"/>
      <c r="B41" s="9"/>
      <c r="C41" s="3"/>
      <c r="D41" s="3"/>
      <c r="E41" s="3"/>
      <c r="F41" s="3"/>
      <c r="G41" s="3"/>
      <c r="H41" s="3"/>
      <c r="I41" s="3"/>
    </row>
    <row r="42" spans="3:52" s="7" customFormat="1" ht="19.5" customHeight="1">
      <c r="C42" s="1" t="s">
        <v>18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N42" s="117" t="s">
        <v>11</v>
      </c>
      <c r="AO42" s="117"/>
      <c r="AP42" s="117"/>
      <c r="AQ42" s="117"/>
      <c r="AR42" s="118" t="str">
        <f>AR23</f>
        <v>9月17日(日)</v>
      </c>
      <c r="AS42" s="118"/>
      <c r="AT42" s="118"/>
      <c r="AU42" s="118"/>
      <c r="AV42" s="118"/>
      <c r="AW42" s="118"/>
      <c r="AX42" s="13"/>
      <c r="AY42" s="13"/>
      <c r="AZ42" s="13"/>
    </row>
    <row r="43" spans="3:52" s="7" customFormat="1" ht="31.5" customHeight="1">
      <c r="C43" s="179"/>
      <c r="D43" s="180"/>
      <c r="E43" s="180"/>
      <c r="F43" s="180"/>
      <c r="G43" s="180"/>
      <c r="H43" s="180"/>
      <c r="I43" s="181"/>
      <c r="J43" s="182" t="str">
        <f>C44</f>
        <v>浜分中</v>
      </c>
      <c r="K43" s="182"/>
      <c r="L43" s="182"/>
      <c r="M43" s="182"/>
      <c r="N43" s="182"/>
      <c r="O43" s="182"/>
      <c r="P43" s="183" t="str">
        <f>C48</f>
        <v>アスルクラロ</v>
      </c>
      <c r="Q43" s="184"/>
      <c r="R43" s="184"/>
      <c r="S43" s="184"/>
      <c r="T43" s="184"/>
      <c r="U43" s="185"/>
      <c r="V43" s="183" t="str">
        <f>C52</f>
        <v>砂原中</v>
      </c>
      <c r="W43" s="184"/>
      <c r="X43" s="184"/>
      <c r="Y43" s="184"/>
      <c r="Z43" s="184"/>
      <c r="AA43" s="185"/>
      <c r="AB43" s="183" t="str">
        <f>C56</f>
        <v>桔梗中</v>
      </c>
      <c r="AC43" s="184"/>
      <c r="AD43" s="184"/>
      <c r="AE43" s="184"/>
      <c r="AF43" s="184"/>
      <c r="AG43" s="185"/>
      <c r="AH43" s="186" t="s">
        <v>12</v>
      </c>
      <c r="AI43" s="187"/>
      <c r="AJ43" s="177" t="s">
        <v>0</v>
      </c>
      <c r="AK43" s="178"/>
      <c r="AL43" s="177" t="s">
        <v>1</v>
      </c>
      <c r="AM43" s="178"/>
      <c r="AN43" s="177" t="s">
        <v>2</v>
      </c>
      <c r="AO43" s="178"/>
      <c r="AP43" s="177" t="s">
        <v>3</v>
      </c>
      <c r="AQ43" s="178"/>
      <c r="AR43" s="177" t="s">
        <v>4</v>
      </c>
      <c r="AS43" s="178"/>
      <c r="AT43" s="177" t="s">
        <v>5</v>
      </c>
      <c r="AU43" s="178"/>
      <c r="AV43" s="172" t="s">
        <v>6</v>
      </c>
      <c r="AW43" s="173"/>
      <c r="AX43" s="174" t="s">
        <v>7</v>
      </c>
      <c r="AY43" s="175"/>
      <c r="AZ43" s="176"/>
    </row>
    <row r="44" spans="1:53" s="7" customFormat="1" ht="18" customHeight="1">
      <c r="A44" s="147">
        <f>AX44</f>
        <v>1</v>
      </c>
      <c r="B44" s="148">
        <v>1</v>
      </c>
      <c r="C44" s="149" t="s">
        <v>40</v>
      </c>
      <c r="D44" s="150"/>
      <c r="E44" s="150"/>
      <c r="F44" s="150"/>
      <c r="G44" s="150"/>
      <c r="H44" s="150"/>
      <c r="I44" s="151"/>
      <c r="J44" s="141"/>
      <c r="K44" s="142"/>
      <c r="L44" s="142"/>
      <c r="M44" s="142"/>
      <c r="N44" s="142"/>
      <c r="O44" s="143"/>
      <c r="P44" s="169"/>
      <c r="Q44" s="170"/>
      <c r="R44" s="170"/>
      <c r="S44" s="170"/>
      <c r="T44" s="170"/>
      <c r="U44" s="171"/>
      <c r="V44" s="169" t="s">
        <v>69</v>
      </c>
      <c r="W44" s="170"/>
      <c r="X44" s="170"/>
      <c r="Y44" s="170"/>
      <c r="Z44" s="170"/>
      <c r="AA44" s="171"/>
      <c r="AB44" s="169" t="s">
        <v>69</v>
      </c>
      <c r="AC44" s="170"/>
      <c r="AD44" s="170"/>
      <c r="AE44" s="170"/>
      <c r="AF44" s="170"/>
      <c r="AG44" s="171"/>
      <c r="AH44" s="104">
        <f>SUM(AJ44:AN47)</f>
        <v>2</v>
      </c>
      <c r="AI44" s="105"/>
      <c r="AJ44" s="94">
        <f>COUNTIF(J44:AG44,"○")</f>
        <v>2</v>
      </c>
      <c r="AK44" s="95"/>
      <c r="AL44" s="94">
        <f>COUNTIF(J44:AG44,"△")</f>
        <v>0</v>
      </c>
      <c r="AM44" s="95"/>
      <c r="AN44" s="94">
        <f>COUNTIF(J44:AG44,"●")</f>
        <v>0</v>
      </c>
      <c r="AO44" s="95"/>
      <c r="AP44" s="94">
        <f>AJ44*3+AL44*1</f>
        <v>6</v>
      </c>
      <c r="AQ44" s="95"/>
      <c r="AR44" s="94">
        <f>SUM(J47,P47,V47,AB47)</f>
        <v>7</v>
      </c>
      <c r="AS44" s="95"/>
      <c r="AT44" s="94">
        <f>SUM(N47,T47,Z47,AF47)</f>
        <v>1</v>
      </c>
      <c r="AU44" s="95"/>
      <c r="AV44" s="135">
        <f>AR44-AT44</f>
        <v>6</v>
      </c>
      <c r="AW44" s="136"/>
      <c r="AX44" s="100">
        <f>IF(ISBLANK(B44),"",RANK(BA44,$BA$44:$BA$59))</f>
        <v>1</v>
      </c>
      <c r="AY44" s="101"/>
      <c r="AZ44" s="102"/>
      <c r="BA44" s="103">
        <f>AP44*10000+AV44*100+AR44</f>
        <v>60607</v>
      </c>
    </row>
    <row r="45" spans="1:53" s="7" customFormat="1" ht="10.5" customHeight="1">
      <c r="A45" s="147"/>
      <c r="B45" s="148"/>
      <c r="C45" s="152"/>
      <c r="D45" s="153"/>
      <c r="E45" s="153"/>
      <c r="F45" s="153"/>
      <c r="G45" s="153"/>
      <c r="H45" s="153"/>
      <c r="I45" s="154"/>
      <c r="J45" s="144"/>
      <c r="K45" s="128"/>
      <c r="L45" s="26"/>
      <c r="M45" s="26"/>
      <c r="N45" s="128"/>
      <c r="O45" s="145"/>
      <c r="P45" s="166"/>
      <c r="Q45" s="167"/>
      <c r="R45" s="164" t="s">
        <v>8</v>
      </c>
      <c r="S45" s="164"/>
      <c r="T45" s="167"/>
      <c r="U45" s="168"/>
      <c r="V45" s="166">
        <v>2</v>
      </c>
      <c r="W45" s="167"/>
      <c r="X45" s="164" t="s">
        <v>8</v>
      </c>
      <c r="Y45" s="164"/>
      <c r="Z45" s="167">
        <v>1</v>
      </c>
      <c r="AA45" s="168"/>
      <c r="AB45" s="166">
        <v>1</v>
      </c>
      <c r="AC45" s="167"/>
      <c r="AD45" s="164" t="s">
        <v>8</v>
      </c>
      <c r="AE45" s="164"/>
      <c r="AF45" s="167">
        <v>0</v>
      </c>
      <c r="AG45" s="168"/>
      <c r="AH45" s="106"/>
      <c r="AI45" s="107"/>
      <c r="AJ45" s="96"/>
      <c r="AK45" s="97"/>
      <c r="AL45" s="96"/>
      <c r="AM45" s="97"/>
      <c r="AN45" s="96"/>
      <c r="AO45" s="97"/>
      <c r="AP45" s="96"/>
      <c r="AQ45" s="97"/>
      <c r="AR45" s="96"/>
      <c r="AS45" s="97"/>
      <c r="AT45" s="96"/>
      <c r="AU45" s="97"/>
      <c r="AV45" s="137"/>
      <c r="AW45" s="138"/>
      <c r="AX45" s="100"/>
      <c r="AY45" s="101"/>
      <c r="AZ45" s="102"/>
      <c r="BA45" s="103"/>
    </row>
    <row r="46" spans="1:53" s="7" customFormat="1" ht="10.5" customHeight="1">
      <c r="A46" s="147"/>
      <c r="B46" s="148"/>
      <c r="C46" s="152"/>
      <c r="D46" s="153"/>
      <c r="E46" s="153"/>
      <c r="F46" s="153"/>
      <c r="G46" s="153"/>
      <c r="H46" s="153"/>
      <c r="I46" s="154"/>
      <c r="J46" s="144"/>
      <c r="K46" s="128"/>
      <c r="L46" s="26"/>
      <c r="M46" s="26"/>
      <c r="N46" s="128"/>
      <c r="O46" s="145"/>
      <c r="P46" s="162"/>
      <c r="Q46" s="163"/>
      <c r="R46" s="164" t="s">
        <v>9</v>
      </c>
      <c r="S46" s="164"/>
      <c r="T46" s="163"/>
      <c r="U46" s="165"/>
      <c r="V46" s="162">
        <v>3</v>
      </c>
      <c r="W46" s="163"/>
      <c r="X46" s="164" t="s">
        <v>9</v>
      </c>
      <c r="Y46" s="164"/>
      <c r="Z46" s="163">
        <v>0</v>
      </c>
      <c r="AA46" s="165"/>
      <c r="AB46" s="162">
        <v>1</v>
      </c>
      <c r="AC46" s="163"/>
      <c r="AD46" s="164" t="s">
        <v>9</v>
      </c>
      <c r="AE46" s="164"/>
      <c r="AF46" s="163">
        <v>0</v>
      </c>
      <c r="AG46" s="165"/>
      <c r="AH46" s="106"/>
      <c r="AI46" s="107"/>
      <c r="AJ46" s="96"/>
      <c r="AK46" s="97"/>
      <c r="AL46" s="96"/>
      <c r="AM46" s="97"/>
      <c r="AN46" s="96"/>
      <c r="AO46" s="97"/>
      <c r="AP46" s="96"/>
      <c r="AQ46" s="97"/>
      <c r="AR46" s="96"/>
      <c r="AS46" s="97"/>
      <c r="AT46" s="96"/>
      <c r="AU46" s="97"/>
      <c r="AV46" s="137"/>
      <c r="AW46" s="138"/>
      <c r="AX46" s="100"/>
      <c r="AY46" s="101"/>
      <c r="AZ46" s="102"/>
      <c r="BA46" s="103"/>
    </row>
    <row r="47" spans="1:53" s="7" customFormat="1" ht="10.5" customHeight="1">
      <c r="A47" s="147"/>
      <c r="B47" s="148"/>
      <c r="C47" s="155"/>
      <c r="D47" s="156"/>
      <c r="E47" s="156"/>
      <c r="F47" s="156"/>
      <c r="G47" s="156"/>
      <c r="H47" s="156"/>
      <c r="I47" s="157"/>
      <c r="J47" s="126"/>
      <c r="K47" s="127"/>
      <c r="L47" s="27"/>
      <c r="M47" s="27"/>
      <c r="N47" s="127"/>
      <c r="O47" s="146"/>
      <c r="P47" s="158">
        <f>IF(ISBLANK(P44),"",SUM(P45:P46))</f>
      </c>
      <c r="Q47" s="159"/>
      <c r="R47" s="160" t="s">
        <v>10</v>
      </c>
      <c r="S47" s="160"/>
      <c r="T47" s="159">
        <f>IF(ISBLANK(P44),"",SUM(T45:T46))</f>
      </c>
      <c r="U47" s="161"/>
      <c r="V47" s="158">
        <f>IF(ISBLANK(V44),"",SUM(V45:V46))</f>
        <v>5</v>
      </c>
      <c r="W47" s="159"/>
      <c r="X47" s="160" t="s">
        <v>10</v>
      </c>
      <c r="Y47" s="160"/>
      <c r="Z47" s="159">
        <f>IF(ISBLANK(V44),"",SUM(Z45:Z46))</f>
        <v>1</v>
      </c>
      <c r="AA47" s="161"/>
      <c r="AB47" s="158">
        <f>IF(ISBLANK(AB44),"",SUM(AB45:AB46))</f>
        <v>2</v>
      </c>
      <c r="AC47" s="159"/>
      <c r="AD47" s="160" t="s">
        <v>10</v>
      </c>
      <c r="AE47" s="160"/>
      <c r="AF47" s="159">
        <f>IF(ISBLANK(AB44),"",SUM(AF45:AF46))</f>
        <v>0</v>
      </c>
      <c r="AG47" s="161"/>
      <c r="AH47" s="108"/>
      <c r="AI47" s="109"/>
      <c r="AJ47" s="98"/>
      <c r="AK47" s="99"/>
      <c r="AL47" s="98"/>
      <c r="AM47" s="99"/>
      <c r="AN47" s="98"/>
      <c r="AO47" s="99"/>
      <c r="AP47" s="98"/>
      <c r="AQ47" s="99"/>
      <c r="AR47" s="98"/>
      <c r="AS47" s="99"/>
      <c r="AT47" s="98"/>
      <c r="AU47" s="99"/>
      <c r="AV47" s="139"/>
      <c r="AW47" s="140"/>
      <c r="AX47" s="100"/>
      <c r="AY47" s="101"/>
      <c r="AZ47" s="102"/>
      <c r="BA47" s="103"/>
    </row>
    <row r="48" spans="1:53" s="7" customFormat="1" ht="18" customHeight="1">
      <c r="A48" s="147">
        <f>AX48</f>
        <v>4</v>
      </c>
      <c r="B48" s="148">
        <v>2</v>
      </c>
      <c r="C48" s="149" t="s">
        <v>41</v>
      </c>
      <c r="D48" s="150"/>
      <c r="E48" s="150"/>
      <c r="F48" s="150"/>
      <c r="G48" s="150"/>
      <c r="H48" s="150"/>
      <c r="I48" s="151"/>
      <c r="J48" s="169"/>
      <c r="K48" s="170"/>
      <c r="L48" s="170"/>
      <c r="M48" s="170"/>
      <c r="N48" s="170"/>
      <c r="O48" s="171"/>
      <c r="P48" s="141"/>
      <c r="Q48" s="142"/>
      <c r="R48" s="142"/>
      <c r="S48" s="142"/>
      <c r="T48" s="142"/>
      <c r="U48" s="143"/>
      <c r="V48" s="169" t="s">
        <v>68</v>
      </c>
      <c r="W48" s="170"/>
      <c r="X48" s="170"/>
      <c r="Y48" s="170"/>
      <c r="Z48" s="170"/>
      <c r="AA48" s="171"/>
      <c r="AB48" s="141" t="s">
        <v>68</v>
      </c>
      <c r="AC48" s="142"/>
      <c r="AD48" s="142"/>
      <c r="AE48" s="142"/>
      <c r="AF48" s="142"/>
      <c r="AG48" s="143"/>
      <c r="AH48" s="104">
        <f>SUM(AJ48:AN51)</f>
        <v>2</v>
      </c>
      <c r="AI48" s="105"/>
      <c r="AJ48" s="94">
        <f>COUNTIF(J48:AG48,"○")</f>
        <v>0</v>
      </c>
      <c r="AK48" s="95"/>
      <c r="AL48" s="94">
        <f>COUNTIF(J48:AG48,"△")</f>
        <v>0</v>
      </c>
      <c r="AM48" s="95"/>
      <c r="AN48" s="94">
        <f>COUNTIF(J48:AG48,"●")</f>
        <v>2</v>
      </c>
      <c r="AO48" s="95"/>
      <c r="AP48" s="94">
        <f>AJ48*3+AL48*1</f>
        <v>0</v>
      </c>
      <c r="AQ48" s="95"/>
      <c r="AR48" s="94">
        <f>SUM(J51,P51,V51,AB51)</f>
        <v>0</v>
      </c>
      <c r="AS48" s="95"/>
      <c r="AT48" s="94">
        <f>SUM(N51,T51,Z51,AF51)</f>
        <v>9</v>
      </c>
      <c r="AU48" s="95"/>
      <c r="AV48" s="135">
        <f>AR48-AT48</f>
        <v>-9</v>
      </c>
      <c r="AW48" s="136"/>
      <c r="AX48" s="100">
        <f>IF(ISBLANK(B48),"",RANK(BA48,$BA$44:$BA$59))</f>
        <v>4</v>
      </c>
      <c r="AY48" s="101"/>
      <c r="AZ48" s="102"/>
      <c r="BA48" s="103">
        <f>AP48*10000+AV48*100+AR48</f>
        <v>-900</v>
      </c>
    </row>
    <row r="49" spans="1:53" s="7" customFormat="1" ht="10.5" customHeight="1">
      <c r="A49" s="147"/>
      <c r="B49" s="148"/>
      <c r="C49" s="152"/>
      <c r="D49" s="153"/>
      <c r="E49" s="153"/>
      <c r="F49" s="153"/>
      <c r="G49" s="153"/>
      <c r="H49" s="153"/>
      <c r="I49" s="154"/>
      <c r="J49" s="166">
        <f>IF(ISBLANK(J48),"",T45)</f>
      </c>
      <c r="K49" s="167"/>
      <c r="L49" s="164" t="s">
        <v>8</v>
      </c>
      <c r="M49" s="164"/>
      <c r="N49" s="167">
        <f>IF(ISBLANK(J48),"",P45)</f>
      </c>
      <c r="O49" s="168"/>
      <c r="P49" s="144"/>
      <c r="Q49" s="128"/>
      <c r="R49" s="128"/>
      <c r="S49" s="128"/>
      <c r="T49" s="128"/>
      <c r="U49" s="145"/>
      <c r="V49" s="166">
        <v>0</v>
      </c>
      <c r="W49" s="167"/>
      <c r="X49" s="164" t="s">
        <v>8</v>
      </c>
      <c r="Y49" s="164"/>
      <c r="Z49" s="167">
        <v>0</v>
      </c>
      <c r="AA49" s="168"/>
      <c r="AB49" s="132">
        <v>0</v>
      </c>
      <c r="AC49" s="133"/>
      <c r="AD49" s="128" t="s">
        <v>8</v>
      </c>
      <c r="AE49" s="128"/>
      <c r="AF49" s="133">
        <v>3</v>
      </c>
      <c r="AG49" s="134"/>
      <c r="AH49" s="106"/>
      <c r="AI49" s="107"/>
      <c r="AJ49" s="96"/>
      <c r="AK49" s="97"/>
      <c r="AL49" s="96"/>
      <c r="AM49" s="97"/>
      <c r="AN49" s="96"/>
      <c r="AO49" s="97"/>
      <c r="AP49" s="96"/>
      <c r="AQ49" s="97"/>
      <c r="AR49" s="96"/>
      <c r="AS49" s="97"/>
      <c r="AT49" s="96"/>
      <c r="AU49" s="97"/>
      <c r="AV49" s="137"/>
      <c r="AW49" s="138"/>
      <c r="AX49" s="100"/>
      <c r="AY49" s="101"/>
      <c r="AZ49" s="102"/>
      <c r="BA49" s="103"/>
    </row>
    <row r="50" spans="1:53" s="7" customFormat="1" ht="10.5" customHeight="1">
      <c r="A50" s="147"/>
      <c r="B50" s="148"/>
      <c r="C50" s="152"/>
      <c r="D50" s="153"/>
      <c r="E50" s="153"/>
      <c r="F50" s="153"/>
      <c r="G50" s="153"/>
      <c r="H50" s="153"/>
      <c r="I50" s="154"/>
      <c r="J50" s="162">
        <f>IF(ISBLANK(J48),"",T46)</f>
      </c>
      <c r="K50" s="163"/>
      <c r="L50" s="164" t="s">
        <v>9</v>
      </c>
      <c r="M50" s="164"/>
      <c r="N50" s="163">
        <f>IF(ISBLANK(J48),"",P46)</f>
      </c>
      <c r="O50" s="165"/>
      <c r="P50" s="144"/>
      <c r="Q50" s="128"/>
      <c r="R50" s="128"/>
      <c r="S50" s="128"/>
      <c r="T50" s="128"/>
      <c r="U50" s="145"/>
      <c r="V50" s="162">
        <v>0</v>
      </c>
      <c r="W50" s="163"/>
      <c r="X50" s="164" t="s">
        <v>9</v>
      </c>
      <c r="Y50" s="164"/>
      <c r="Z50" s="163">
        <v>2</v>
      </c>
      <c r="AA50" s="165"/>
      <c r="AB50" s="131">
        <v>0</v>
      </c>
      <c r="AC50" s="129"/>
      <c r="AD50" s="128" t="s">
        <v>9</v>
      </c>
      <c r="AE50" s="128"/>
      <c r="AF50" s="129">
        <v>4</v>
      </c>
      <c r="AG50" s="130"/>
      <c r="AH50" s="106"/>
      <c r="AI50" s="107"/>
      <c r="AJ50" s="96"/>
      <c r="AK50" s="97"/>
      <c r="AL50" s="96"/>
      <c r="AM50" s="97"/>
      <c r="AN50" s="96"/>
      <c r="AO50" s="97"/>
      <c r="AP50" s="96"/>
      <c r="AQ50" s="97"/>
      <c r="AR50" s="96"/>
      <c r="AS50" s="97"/>
      <c r="AT50" s="96"/>
      <c r="AU50" s="97"/>
      <c r="AV50" s="137"/>
      <c r="AW50" s="138"/>
      <c r="AX50" s="100"/>
      <c r="AY50" s="101"/>
      <c r="AZ50" s="102"/>
      <c r="BA50" s="103"/>
    </row>
    <row r="51" spans="1:53" s="7" customFormat="1" ht="10.5" customHeight="1">
      <c r="A51" s="147"/>
      <c r="B51" s="148"/>
      <c r="C51" s="155"/>
      <c r="D51" s="156"/>
      <c r="E51" s="156"/>
      <c r="F51" s="156"/>
      <c r="G51" s="156"/>
      <c r="H51" s="156"/>
      <c r="I51" s="157"/>
      <c r="J51" s="158">
        <f>IF(ISBLANK(J48),"",SUM(J49:J50))</f>
      </c>
      <c r="K51" s="159"/>
      <c r="L51" s="160" t="s">
        <v>10</v>
      </c>
      <c r="M51" s="160"/>
      <c r="N51" s="159">
        <f>IF(ISBLANK(J48),"",SUM(N49:O50))</f>
      </c>
      <c r="O51" s="161"/>
      <c r="P51" s="126"/>
      <c r="Q51" s="127"/>
      <c r="R51" s="127"/>
      <c r="S51" s="127"/>
      <c r="T51" s="127"/>
      <c r="U51" s="146"/>
      <c r="V51" s="158">
        <f>IF(ISBLANK(V48),"",SUM(V49:V50))</f>
        <v>0</v>
      </c>
      <c r="W51" s="159"/>
      <c r="X51" s="160" t="s">
        <v>10</v>
      </c>
      <c r="Y51" s="160"/>
      <c r="Z51" s="159">
        <f>IF(ISBLANK(V48),"",SUM(Z49:Z50))</f>
        <v>2</v>
      </c>
      <c r="AA51" s="161"/>
      <c r="AB51" s="122">
        <f>IF(ISBLANK(AB48),"",SUM(AB49:AB50))</f>
        <v>0</v>
      </c>
      <c r="AC51" s="123"/>
      <c r="AD51" s="124" t="s">
        <v>10</v>
      </c>
      <c r="AE51" s="124"/>
      <c r="AF51" s="123">
        <f>IF(ISBLANK(AB48),"",SUM(AF49:AF50))</f>
        <v>7</v>
      </c>
      <c r="AG51" s="125"/>
      <c r="AH51" s="108"/>
      <c r="AI51" s="109"/>
      <c r="AJ51" s="98"/>
      <c r="AK51" s="99"/>
      <c r="AL51" s="98"/>
      <c r="AM51" s="99"/>
      <c r="AN51" s="98"/>
      <c r="AO51" s="99"/>
      <c r="AP51" s="98"/>
      <c r="AQ51" s="99"/>
      <c r="AR51" s="98"/>
      <c r="AS51" s="99"/>
      <c r="AT51" s="98"/>
      <c r="AU51" s="99"/>
      <c r="AV51" s="139"/>
      <c r="AW51" s="140"/>
      <c r="AX51" s="100"/>
      <c r="AY51" s="101"/>
      <c r="AZ51" s="102"/>
      <c r="BA51" s="103"/>
    </row>
    <row r="52" spans="1:53" s="7" customFormat="1" ht="18" customHeight="1">
      <c r="A52" s="147">
        <f>AX52</f>
        <v>3</v>
      </c>
      <c r="B52" s="148">
        <v>3</v>
      </c>
      <c r="C52" s="149" t="s">
        <v>42</v>
      </c>
      <c r="D52" s="150"/>
      <c r="E52" s="150"/>
      <c r="F52" s="150"/>
      <c r="G52" s="150"/>
      <c r="H52" s="150"/>
      <c r="I52" s="151"/>
      <c r="J52" s="169" t="s">
        <v>68</v>
      </c>
      <c r="K52" s="170"/>
      <c r="L52" s="170"/>
      <c r="M52" s="170"/>
      <c r="N52" s="170"/>
      <c r="O52" s="171"/>
      <c r="P52" s="169" t="s">
        <v>69</v>
      </c>
      <c r="Q52" s="170"/>
      <c r="R52" s="170"/>
      <c r="S52" s="170"/>
      <c r="T52" s="170"/>
      <c r="U52" s="171"/>
      <c r="V52" s="141"/>
      <c r="W52" s="142"/>
      <c r="X52" s="142"/>
      <c r="Y52" s="142"/>
      <c r="Z52" s="142"/>
      <c r="AA52" s="143"/>
      <c r="AB52" s="141"/>
      <c r="AC52" s="142"/>
      <c r="AD52" s="142"/>
      <c r="AE52" s="142"/>
      <c r="AF52" s="142"/>
      <c r="AG52" s="143"/>
      <c r="AH52" s="104">
        <f>SUM(AJ52:AN55)</f>
        <v>2</v>
      </c>
      <c r="AI52" s="105"/>
      <c r="AJ52" s="94">
        <f>COUNTIF(J52:AG52,"○")</f>
        <v>1</v>
      </c>
      <c r="AK52" s="95"/>
      <c r="AL52" s="94">
        <f>COUNTIF(J52:AG52,"△")</f>
        <v>0</v>
      </c>
      <c r="AM52" s="95"/>
      <c r="AN52" s="94">
        <f>COUNTIF(J52:AG52,"●")</f>
        <v>1</v>
      </c>
      <c r="AO52" s="95"/>
      <c r="AP52" s="94">
        <f>AJ52*3+AL52*1</f>
        <v>3</v>
      </c>
      <c r="AQ52" s="95"/>
      <c r="AR52" s="94">
        <f>SUM(J55,P55,V55,AB55)</f>
        <v>3</v>
      </c>
      <c r="AS52" s="95"/>
      <c r="AT52" s="94">
        <f>SUM(N55,T55,Z55,AF55)</f>
        <v>5</v>
      </c>
      <c r="AU52" s="95"/>
      <c r="AV52" s="135">
        <f>AR52-AT52</f>
        <v>-2</v>
      </c>
      <c r="AW52" s="136"/>
      <c r="AX52" s="100">
        <f>IF(ISBLANK(B52),"",RANK(BA52,$BA$44:$BA$59))</f>
        <v>3</v>
      </c>
      <c r="AY52" s="101"/>
      <c r="AZ52" s="102"/>
      <c r="BA52" s="103">
        <f>AP52*10000+AV52*100+AR52</f>
        <v>29803</v>
      </c>
    </row>
    <row r="53" spans="1:53" s="7" customFormat="1" ht="10.5" customHeight="1">
      <c r="A53" s="147"/>
      <c r="B53" s="148"/>
      <c r="C53" s="152"/>
      <c r="D53" s="153"/>
      <c r="E53" s="153"/>
      <c r="F53" s="153"/>
      <c r="G53" s="153"/>
      <c r="H53" s="153"/>
      <c r="I53" s="154"/>
      <c r="J53" s="166">
        <f>IF(ISBLANK(J52),"",Z45)</f>
        <v>1</v>
      </c>
      <c r="K53" s="167"/>
      <c r="L53" s="164" t="s">
        <v>8</v>
      </c>
      <c r="M53" s="164"/>
      <c r="N53" s="167">
        <f>IF(ISBLANK(J52),"",V45)</f>
        <v>2</v>
      </c>
      <c r="O53" s="168"/>
      <c r="P53" s="166">
        <f>IF(ISBLANK(P52),"",Z49)</f>
        <v>0</v>
      </c>
      <c r="Q53" s="167"/>
      <c r="R53" s="164" t="s">
        <v>8</v>
      </c>
      <c r="S53" s="164"/>
      <c r="T53" s="167">
        <f>IF(ISBLANK(P52),"",V49)</f>
        <v>0</v>
      </c>
      <c r="U53" s="168"/>
      <c r="V53" s="144"/>
      <c r="W53" s="128"/>
      <c r="X53" s="128"/>
      <c r="Y53" s="128"/>
      <c r="Z53" s="128"/>
      <c r="AA53" s="145"/>
      <c r="AB53" s="132"/>
      <c r="AC53" s="133"/>
      <c r="AD53" s="128" t="s">
        <v>8</v>
      </c>
      <c r="AE53" s="128"/>
      <c r="AF53" s="133"/>
      <c r="AG53" s="134"/>
      <c r="AH53" s="106"/>
      <c r="AI53" s="107"/>
      <c r="AJ53" s="96"/>
      <c r="AK53" s="97"/>
      <c r="AL53" s="96"/>
      <c r="AM53" s="97"/>
      <c r="AN53" s="96"/>
      <c r="AO53" s="97"/>
      <c r="AP53" s="96"/>
      <c r="AQ53" s="97"/>
      <c r="AR53" s="96"/>
      <c r="AS53" s="97"/>
      <c r="AT53" s="96"/>
      <c r="AU53" s="97"/>
      <c r="AV53" s="137"/>
      <c r="AW53" s="138"/>
      <c r="AX53" s="100"/>
      <c r="AY53" s="101"/>
      <c r="AZ53" s="102"/>
      <c r="BA53" s="103"/>
    </row>
    <row r="54" spans="1:53" s="7" customFormat="1" ht="10.5" customHeight="1">
      <c r="A54" s="147"/>
      <c r="B54" s="148"/>
      <c r="C54" s="152"/>
      <c r="D54" s="153"/>
      <c r="E54" s="153"/>
      <c r="F54" s="153"/>
      <c r="G54" s="153"/>
      <c r="H54" s="153"/>
      <c r="I54" s="154"/>
      <c r="J54" s="162">
        <f>IF(ISBLANK(J52),"",Z46)</f>
        <v>0</v>
      </c>
      <c r="K54" s="163"/>
      <c r="L54" s="164" t="s">
        <v>9</v>
      </c>
      <c r="M54" s="164"/>
      <c r="N54" s="163">
        <f>IF(ISBLANK(J52),"",V46)</f>
        <v>3</v>
      </c>
      <c r="O54" s="165"/>
      <c r="P54" s="162">
        <f>IF(ISBLANK(P52),"",Z50)</f>
        <v>2</v>
      </c>
      <c r="Q54" s="163"/>
      <c r="R54" s="164" t="s">
        <v>9</v>
      </c>
      <c r="S54" s="164"/>
      <c r="T54" s="163">
        <f>IF(ISBLANK(P52),"",V50)</f>
        <v>0</v>
      </c>
      <c r="U54" s="165"/>
      <c r="V54" s="144"/>
      <c r="W54" s="128"/>
      <c r="X54" s="128"/>
      <c r="Y54" s="128"/>
      <c r="Z54" s="128"/>
      <c r="AA54" s="145"/>
      <c r="AB54" s="131"/>
      <c r="AC54" s="129"/>
      <c r="AD54" s="128" t="s">
        <v>9</v>
      </c>
      <c r="AE54" s="128"/>
      <c r="AF54" s="129"/>
      <c r="AG54" s="130"/>
      <c r="AH54" s="106"/>
      <c r="AI54" s="107"/>
      <c r="AJ54" s="96"/>
      <c r="AK54" s="97"/>
      <c r="AL54" s="96"/>
      <c r="AM54" s="97"/>
      <c r="AN54" s="96"/>
      <c r="AO54" s="97"/>
      <c r="AP54" s="96"/>
      <c r="AQ54" s="97"/>
      <c r="AR54" s="96"/>
      <c r="AS54" s="97"/>
      <c r="AT54" s="96"/>
      <c r="AU54" s="97"/>
      <c r="AV54" s="137"/>
      <c r="AW54" s="138"/>
      <c r="AX54" s="100"/>
      <c r="AY54" s="101"/>
      <c r="AZ54" s="102"/>
      <c r="BA54" s="103"/>
    </row>
    <row r="55" spans="1:53" s="7" customFormat="1" ht="10.5" customHeight="1">
      <c r="A55" s="147"/>
      <c r="B55" s="148"/>
      <c r="C55" s="155"/>
      <c r="D55" s="156"/>
      <c r="E55" s="156"/>
      <c r="F55" s="156"/>
      <c r="G55" s="156"/>
      <c r="H55" s="156"/>
      <c r="I55" s="157"/>
      <c r="J55" s="158">
        <f>IF(ISBLANK(J52),"",SUM(J53:J54))</f>
        <v>1</v>
      </c>
      <c r="K55" s="159"/>
      <c r="L55" s="160" t="s">
        <v>10</v>
      </c>
      <c r="M55" s="160"/>
      <c r="N55" s="159">
        <f>IF(ISBLANK(J52),"",SUM(N53:O54))</f>
        <v>5</v>
      </c>
      <c r="O55" s="161"/>
      <c r="P55" s="158">
        <f>IF(ISBLANK(P52),"",SUM(P53:P54))</f>
        <v>2</v>
      </c>
      <c r="Q55" s="159"/>
      <c r="R55" s="160" t="s">
        <v>10</v>
      </c>
      <c r="S55" s="160"/>
      <c r="T55" s="159">
        <f>IF(ISBLANK(P52),"",SUM(T53:T54))</f>
        <v>0</v>
      </c>
      <c r="U55" s="161"/>
      <c r="V55" s="126"/>
      <c r="W55" s="127"/>
      <c r="X55" s="127"/>
      <c r="Y55" s="127"/>
      <c r="Z55" s="127"/>
      <c r="AA55" s="146"/>
      <c r="AB55" s="122">
        <f>IF(ISBLANK(AB52),"",SUM(AB53:AB54))</f>
      </c>
      <c r="AC55" s="123"/>
      <c r="AD55" s="124" t="s">
        <v>10</v>
      </c>
      <c r="AE55" s="124"/>
      <c r="AF55" s="123">
        <f>IF(ISBLANK(AB52),"",SUM(AF53:AF54))</f>
      </c>
      <c r="AG55" s="125"/>
      <c r="AH55" s="108"/>
      <c r="AI55" s="109"/>
      <c r="AJ55" s="98"/>
      <c r="AK55" s="99"/>
      <c r="AL55" s="98"/>
      <c r="AM55" s="99"/>
      <c r="AN55" s="98"/>
      <c r="AO55" s="99"/>
      <c r="AP55" s="98"/>
      <c r="AQ55" s="99"/>
      <c r="AR55" s="98"/>
      <c r="AS55" s="99"/>
      <c r="AT55" s="98"/>
      <c r="AU55" s="99"/>
      <c r="AV55" s="139"/>
      <c r="AW55" s="140"/>
      <c r="AX55" s="100"/>
      <c r="AY55" s="101"/>
      <c r="AZ55" s="102"/>
      <c r="BA55" s="103"/>
    </row>
    <row r="56" spans="1:53" s="7" customFormat="1" ht="18" customHeight="1">
      <c r="A56" s="147">
        <f>AX56</f>
        <v>2</v>
      </c>
      <c r="B56" s="148">
        <v>4</v>
      </c>
      <c r="C56" s="149" t="s">
        <v>43</v>
      </c>
      <c r="D56" s="150"/>
      <c r="E56" s="150"/>
      <c r="F56" s="150"/>
      <c r="G56" s="150"/>
      <c r="H56" s="150"/>
      <c r="I56" s="151"/>
      <c r="J56" s="141" t="s">
        <v>120</v>
      </c>
      <c r="K56" s="142"/>
      <c r="L56" s="142"/>
      <c r="M56" s="142"/>
      <c r="N56" s="142"/>
      <c r="O56" s="143"/>
      <c r="P56" s="141" t="s">
        <v>69</v>
      </c>
      <c r="Q56" s="142"/>
      <c r="R56" s="142"/>
      <c r="S56" s="142"/>
      <c r="T56" s="142"/>
      <c r="U56" s="143"/>
      <c r="V56" s="141"/>
      <c r="W56" s="142"/>
      <c r="X56" s="142"/>
      <c r="Y56" s="142"/>
      <c r="Z56" s="142"/>
      <c r="AA56" s="143"/>
      <c r="AB56" s="141"/>
      <c r="AC56" s="142"/>
      <c r="AD56" s="142"/>
      <c r="AE56" s="142"/>
      <c r="AF56" s="142"/>
      <c r="AG56" s="143"/>
      <c r="AH56" s="104">
        <f>SUM(AJ56:AN59)</f>
        <v>2</v>
      </c>
      <c r="AI56" s="105"/>
      <c r="AJ56" s="94">
        <f>COUNTIF(J56:AG56,"○")</f>
        <v>1</v>
      </c>
      <c r="AK56" s="95"/>
      <c r="AL56" s="94">
        <f>COUNTIF(J56:AG56,"△")</f>
        <v>0</v>
      </c>
      <c r="AM56" s="95"/>
      <c r="AN56" s="94">
        <f>COUNTIF(J56:AG56,"●")</f>
        <v>1</v>
      </c>
      <c r="AO56" s="95"/>
      <c r="AP56" s="94">
        <f>AJ56*3+AL56*1</f>
        <v>3</v>
      </c>
      <c r="AQ56" s="95"/>
      <c r="AR56" s="94">
        <f>SUM(J59,P59,V59,AB59)</f>
        <v>7</v>
      </c>
      <c r="AS56" s="95"/>
      <c r="AT56" s="94">
        <f>SUM(N59,T59,Z59,AF59)</f>
        <v>2</v>
      </c>
      <c r="AU56" s="95"/>
      <c r="AV56" s="135">
        <f>AR56-AT56</f>
        <v>5</v>
      </c>
      <c r="AW56" s="136"/>
      <c r="AX56" s="100">
        <f>IF(ISBLANK(B56),"",RANK(BA56,$BA$44:$BA$59))</f>
        <v>2</v>
      </c>
      <c r="AY56" s="101"/>
      <c r="AZ56" s="102"/>
      <c r="BA56" s="103">
        <f>AP56*10000+AV56*100+AR56</f>
        <v>30507</v>
      </c>
    </row>
    <row r="57" spans="1:53" s="7" customFormat="1" ht="10.5" customHeight="1">
      <c r="A57" s="147"/>
      <c r="B57" s="148"/>
      <c r="C57" s="152"/>
      <c r="D57" s="153"/>
      <c r="E57" s="153"/>
      <c r="F57" s="153"/>
      <c r="G57" s="153"/>
      <c r="H57" s="153"/>
      <c r="I57" s="154"/>
      <c r="J57" s="132">
        <f>IF(ISBLANK(J56),"",AF45)</f>
        <v>0</v>
      </c>
      <c r="K57" s="133"/>
      <c r="L57" s="128" t="s">
        <v>8</v>
      </c>
      <c r="M57" s="128"/>
      <c r="N57" s="133">
        <f>IF(ISBLANK(J56),"",AB45)</f>
        <v>1</v>
      </c>
      <c r="O57" s="134"/>
      <c r="P57" s="132">
        <f>IF(ISBLANK(P56),"",AF49)</f>
        <v>3</v>
      </c>
      <c r="Q57" s="133"/>
      <c r="R57" s="128" t="s">
        <v>8</v>
      </c>
      <c r="S57" s="128"/>
      <c r="T57" s="133">
        <f>IF(ISBLANK(P56),"",AB49)</f>
        <v>0</v>
      </c>
      <c r="U57" s="134"/>
      <c r="V57" s="132">
        <f>IF(ISBLANK(V56),"",AF53)</f>
      </c>
      <c r="W57" s="133"/>
      <c r="X57" s="128" t="s">
        <v>8</v>
      </c>
      <c r="Y57" s="128"/>
      <c r="Z57" s="133">
        <f>IF(ISBLANK(V56),"",AB53)</f>
      </c>
      <c r="AA57" s="134"/>
      <c r="AB57" s="144"/>
      <c r="AC57" s="128"/>
      <c r="AD57" s="128"/>
      <c r="AE57" s="128"/>
      <c r="AF57" s="128"/>
      <c r="AG57" s="145"/>
      <c r="AH57" s="106"/>
      <c r="AI57" s="107"/>
      <c r="AJ57" s="96"/>
      <c r="AK57" s="97"/>
      <c r="AL57" s="96"/>
      <c r="AM57" s="97"/>
      <c r="AN57" s="96"/>
      <c r="AO57" s="97"/>
      <c r="AP57" s="96"/>
      <c r="AQ57" s="97"/>
      <c r="AR57" s="96"/>
      <c r="AS57" s="97"/>
      <c r="AT57" s="96"/>
      <c r="AU57" s="97"/>
      <c r="AV57" s="137"/>
      <c r="AW57" s="138"/>
      <c r="AX57" s="100"/>
      <c r="AY57" s="101"/>
      <c r="AZ57" s="102"/>
      <c r="BA57" s="103"/>
    </row>
    <row r="58" spans="1:53" s="7" customFormat="1" ht="10.5" customHeight="1">
      <c r="A58" s="147"/>
      <c r="B58" s="148"/>
      <c r="C58" s="152"/>
      <c r="D58" s="153"/>
      <c r="E58" s="153"/>
      <c r="F58" s="153"/>
      <c r="G58" s="153"/>
      <c r="H58" s="153"/>
      <c r="I58" s="154"/>
      <c r="J58" s="131">
        <f>IF(ISBLANK(J56),"",AF46)</f>
        <v>0</v>
      </c>
      <c r="K58" s="129"/>
      <c r="L58" s="128" t="s">
        <v>9</v>
      </c>
      <c r="M58" s="128"/>
      <c r="N58" s="129">
        <f>IF(ISBLANK(J56),"",AB46)</f>
        <v>1</v>
      </c>
      <c r="O58" s="130"/>
      <c r="P58" s="131">
        <f>IF(ISBLANK(P56),"",AF50)</f>
        <v>4</v>
      </c>
      <c r="Q58" s="129"/>
      <c r="R58" s="128" t="s">
        <v>9</v>
      </c>
      <c r="S58" s="128"/>
      <c r="T58" s="129">
        <f>IF(ISBLANK(P56),"",AB50)</f>
        <v>0</v>
      </c>
      <c r="U58" s="130"/>
      <c r="V58" s="131">
        <f>IF(ISBLANK(V56),"",AF54)</f>
      </c>
      <c r="W58" s="129"/>
      <c r="X58" s="128" t="s">
        <v>9</v>
      </c>
      <c r="Y58" s="128"/>
      <c r="Z58" s="129">
        <f>IF(ISBLANK(V56),"",AB54)</f>
      </c>
      <c r="AA58" s="130"/>
      <c r="AB58" s="144"/>
      <c r="AC58" s="128"/>
      <c r="AD58" s="128"/>
      <c r="AE58" s="128"/>
      <c r="AF58" s="128"/>
      <c r="AG58" s="145"/>
      <c r="AH58" s="106"/>
      <c r="AI58" s="107"/>
      <c r="AJ58" s="96"/>
      <c r="AK58" s="97"/>
      <c r="AL58" s="96"/>
      <c r="AM58" s="97"/>
      <c r="AN58" s="96"/>
      <c r="AO58" s="97"/>
      <c r="AP58" s="96"/>
      <c r="AQ58" s="97"/>
      <c r="AR58" s="96"/>
      <c r="AS58" s="97"/>
      <c r="AT58" s="96"/>
      <c r="AU58" s="97"/>
      <c r="AV58" s="137"/>
      <c r="AW58" s="138"/>
      <c r="AX58" s="100"/>
      <c r="AY58" s="101"/>
      <c r="AZ58" s="102"/>
      <c r="BA58" s="103"/>
    </row>
    <row r="59" spans="1:53" s="7" customFormat="1" ht="10.5" customHeight="1">
      <c r="A59" s="147"/>
      <c r="B59" s="148"/>
      <c r="C59" s="155"/>
      <c r="D59" s="156"/>
      <c r="E59" s="156"/>
      <c r="F59" s="156"/>
      <c r="G59" s="156"/>
      <c r="H59" s="156"/>
      <c r="I59" s="157"/>
      <c r="J59" s="122">
        <f>IF(ISBLANK(J56),"",SUM(J57:J58))</f>
        <v>0</v>
      </c>
      <c r="K59" s="123"/>
      <c r="L59" s="124" t="s">
        <v>10</v>
      </c>
      <c r="M59" s="124"/>
      <c r="N59" s="123">
        <f>IF(ISBLANK(J56),"",SUM(N57:O58))</f>
        <v>2</v>
      </c>
      <c r="O59" s="125"/>
      <c r="P59" s="122">
        <f>IF(ISBLANK(P56),"",SUM(P57:P58))</f>
        <v>7</v>
      </c>
      <c r="Q59" s="123"/>
      <c r="R59" s="124" t="s">
        <v>10</v>
      </c>
      <c r="S59" s="124"/>
      <c r="T59" s="123">
        <f>IF(ISBLANK(P56),"",SUM(T57:U58))</f>
        <v>0</v>
      </c>
      <c r="U59" s="125"/>
      <c r="V59" s="122">
        <f>IF(ISBLANK(V56),"",SUM(V57:V58))</f>
      </c>
      <c r="W59" s="123"/>
      <c r="X59" s="124" t="s">
        <v>10</v>
      </c>
      <c r="Y59" s="124"/>
      <c r="Z59" s="123">
        <f>IF(ISBLANK(V56),"",SUM(Z57:AA58))</f>
      </c>
      <c r="AA59" s="125"/>
      <c r="AB59" s="126"/>
      <c r="AC59" s="127"/>
      <c r="AD59" s="127"/>
      <c r="AE59" s="127"/>
      <c r="AF59" s="127"/>
      <c r="AG59" s="146"/>
      <c r="AH59" s="108"/>
      <c r="AI59" s="109"/>
      <c r="AJ59" s="98"/>
      <c r="AK59" s="99"/>
      <c r="AL59" s="98"/>
      <c r="AM59" s="99"/>
      <c r="AN59" s="98"/>
      <c r="AO59" s="99"/>
      <c r="AP59" s="98"/>
      <c r="AQ59" s="99"/>
      <c r="AR59" s="98"/>
      <c r="AS59" s="99"/>
      <c r="AT59" s="98"/>
      <c r="AU59" s="99"/>
      <c r="AV59" s="139"/>
      <c r="AW59" s="140"/>
      <c r="AX59" s="100"/>
      <c r="AY59" s="101"/>
      <c r="AZ59" s="102"/>
      <c r="BA59" s="103"/>
    </row>
    <row r="60" spans="1:60" ht="10.5" customHeight="1">
      <c r="A60" s="5"/>
      <c r="BH60" s="5"/>
    </row>
    <row r="61" spans="1:60" ht="15" customHeight="1">
      <c r="A61" s="5"/>
      <c r="BH61" s="5"/>
    </row>
    <row r="62" spans="1:60" ht="10.5" customHeight="1">
      <c r="A62" s="5"/>
      <c r="BH62" s="5"/>
    </row>
    <row r="63" spans="1:60" ht="10.5" customHeight="1">
      <c r="A63" s="5"/>
      <c r="BH63" s="5"/>
    </row>
    <row r="64" spans="1:60" ht="10.5" customHeight="1">
      <c r="A64" s="5"/>
      <c r="BH64" s="5"/>
    </row>
    <row r="65" spans="1:60" ht="15" customHeight="1">
      <c r="A65" s="5"/>
      <c r="BH65" s="5"/>
    </row>
    <row r="66" spans="1:60" ht="10.5" customHeight="1">
      <c r="A66" s="5"/>
      <c r="BH66" s="5"/>
    </row>
    <row r="67" spans="1:60" ht="10.5" customHeight="1">
      <c r="A67" s="5"/>
      <c r="BH67" s="5"/>
    </row>
    <row r="68" spans="1:60" ht="10.5" customHeight="1">
      <c r="A68" s="5"/>
      <c r="BH68" s="5"/>
    </row>
    <row r="69" spans="1:60" ht="15" customHeight="1">
      <c r="A69" s="5"/>
      <c r="BH69" s="5"/>
    </row>
    <row r="70" spans="1:60" ht="10.5" customHeight="1">
      <c r="A70" s="5"/>
      <c r="BH70" s="5"/>
    </row>
    <row r="71" spans="1:60" ht="10.5" customHeight="1">
      <c r="A71" s="5"/>
      <c r="BH71" s="5"/>
    </row>
    <row r="72" spans="1:60" ht="10.5" customHeight="1">
      <c r="A72" s="5"/>
      <c r="BH72" s="5"/>
    </row>
    <row r="73" spans="1:60" ht="15" customHeight="1">
      <c r="A73" s="5"/>
      <c r="BH73" s="5"/>
    </row>
    <row r="74" spans="1:60" ht="10.5" customHeight="1">
      <c r="A74" s="5"/>
      <c r="BH74" s="5"/>
    </row>
    <row r="75" spans="1:60" ht="10.5" customHeight="1">
      <c r="A75" s="5"/>
      <c r="BH75" s="5"/>
    </row>
    <row r="76" spans="1:60" ht="10.5" customHeight="1">
      <c r="A76" s="5"/>
      <c r="BH76" s="5"/>
    </row>
    <row r="77" spans="1:60" ht="15" customHeight="1">
      <c r="A77" s="5"/>
      <c r="BH77" s="5"/>
    </row>
    <row r="78" spans="1:60" ht="10.5" customHeight="1">
      <c r="A78" s="5"/>
      <c r="BH78" s="5"/>
    </row>
    <row r="79" spans="1:60" ht="10.5" customHeight="1">
      <c r="A79" s="5"/>
      <c r="BH79" s="5"/>
    </row>
    <row r="80" spans="1:60" ht="10.5" customHeight="1">
      <c r="A80" s="5"/>
      <c r="BH80" s="5"/>
    </row>
    <row r="81" spans="1:60" ht="15" customHeight="1">
      <c r="A81" s="5"/>
      <c r="BH81" s="5"/>
    </row>
    <row r="82" spans="1:60" ht="10.5" customHeight="1">
      <c r="A82" s="5"/>
      <c r="BH82" s="5"/>
    </row>
    <row r="83" spans="1:60" ht="10.5" customHeight="1">
      <c r="A83" s="5"/>
      <c r="BH83" s="5"/>
    </row>
    <row r="84" spans="1:60" ht="10.5" customHeight="1">
      <c r="A84" s="5"/>
      <c r="BH84" s="5"/>
    </row>
  </sheetData>
  <sheetProtection/>
  <mergeCells count="679">
    <mergeCell ref="Z21:AA21"/>
    <mergeCell ref="T21:U21"/>
    <mergeCell ref="V21:W21"/>
    <mergeCell ref="X21:Y21"/>
    <mergeCell ref="P20:Q20"/>
    <mergeCell ref="R20:S20"/>
    <mergeCell ref="X20:Y20"/>
    <mergeCell ref="V20:W20"/>
    <mergeCell ref="J21:K21"/>
    <mergeCell ref="L21:M21"/>
    <mergeCell ref="N21:O21"/>
    <mergeCell ref="P21:Q21"/>
    <mergeCell ref="R21:S21"/>
    <mergeCell ref="AT18:AU21"/>
    <mergeCell ref="AB19:AC19"/>
    <mergeCell ref="AD19:AE19"/>
    <mergeCell ref="AF19:AG19"/>
    <mergeCell ref="AP18:AQ21"/>
    <mergeCell ref="AV18:AW21"/>
    <mergeCell ref="J19:K19"/>
    <mergeCell ref="L19:M19"/>
    <mergeCell ref="N19:O19"/>
    <mergeCell ref="P19:Q19"/>
    <mergeCell ref="R19:S19"/>
    <mergeCell ref="T19:U19"/>
    <mergeCell ref="V19:W19"/>
    <mergeCell ref="N20:O20"/>
    <mergeCell ref="AN18:AO21"/>
    <mergeCell ref="AR18:AS21"/>
    <mergeCell ref="V18:AA18"/>
    <mergeCell ref="X19:Y19"/>
    <mergeCell ref="Z19:AA19"/>
    <mergeCell ref="T20:U20"/>
    <mergeCell ref="AB18:AG18"/>
    <mergeCell ref="Z20:AA20"/>
    <mergeCell ref="AB20:AC20"/>
    <mergeCell ref="AD20:AE20"/>
    <mergeCell ref="AF20:AG20"/>
    <mergeCell ref="AF21:AG21"/>
    <mergeCell ref="AB21:AC21"/>
    <mergeCell ref="AD21:AE21"/>
    <mergeCell ref="A18:A21"/>
    <mergeCell ref="B18:B21"/>
    <mergeCell ref="C18:I21"/>
    <mergeCell ref="J18:O18"/>
    <mergeCell ref="P18:U18"/>
    <mergeCell ref="J20:K20"/>
    <mergeCell ref="L20:M20"/>
    <mergeCell ref="AF8:AG8"/>
    <mergeCell ref="AB11:AC11"/>
    <mergeCell ref="AD11:AE11"/>
    <mergeCell ref="AF11:AG11"/>
    <mergeCell ref="AB14:AG14"/>
    <mergeCell ref="AF13:AG13"/>
    <mergeCell ref="AD13:AE13"/>
    <mergeCell ref="AB13:AC13"/>
    <mergeCell ref="AF12:AG12"/>
    <mergeCell ref="AB12:AC12"/>
    <mergeCell ref="AJ14:AK17"/>
    <mergeCell ref="AN24:AO24"/>
    <mergeCell ref="AN23:AQ23"/>
    <mergeCell ref="AJ24:AK24"/>
    <mergeCell ref="AB6:AG6"/>
    <mergeCell ref="AB7:AC7"/>
    <mergeCell ref="AD7:AE7"/>
    <mergeCell ref="AF7:AG7"/>
    <mergeCell ref="AB8:AC8"/>
    <mergeCell ref="AD8:AE8"/>
    <mergeCell ref="X17:Y17"/>
    <mergeCell ref="Z17:AA17"/>
    <mergeCell ref="AB17:AC17"/>
    <mergeCell ref="AD17:AE17"/>
    <mergeCell ref="AF17:AG17"/>
    <mergeCell ref="AH14:AI17"/>
    <mergeCell ref="AB16:AC16"/>
    <mergeCell ref="AD16:AE16"/>
    <mergeCell ref="AF16:AG16"/>
    <mergeCell ref="AD15:AE15"/>
    <mergeCell ref="J17:K17"/>
    <mergeCell ref="L17:M17"/>
    <mergeCell ref="N17:O17"/>
    <mergeCell ref="P17:Q17"/>
    <mergeCell ref="R17:S17"/>
    <mergeCell ref="T17:U17"/>
    <mergeCell ref="AF15:AG15"/>
    <mergeCell ref="V17:W17"/>
    <mergeCell ref="V16:W16"/>
    <mergeCell ref="J16:K16"/>
    <mergeCell ref="L16:M16"/>
    <mergeCell ref="N16:O16"/>
    <mergeCell ref="P16:Q16"/>
    <mergeCell ref="R16:S16"/>
    <mergeCell ref="T16:U16"/>
    <mergeCell ref="V15:W15"/>
    <mergeCell ref="X16:Y16"/>
    <mergeCell ref="Z16:AA16"/>
    <mergeCell ref="Z15:AA15"/>
    <mergeCell ref="X15:Y15"/>
    <mergeCell ref="AB15:AC15"/>
    <mergeCell ref="J15:K15"/>
    <mergeCell ref="L15:M15"/>
    <mergeCell ref="N15:O15"/>
    <mergeCell ref="P15:Q15"/>
    <mergeCell ref="R15:S15"/>
    <mergeCell ref="T15:U15"/>
    <mergeCell ref="J14:O14"/>
    <mergeCell ref="P14:U14"/>
    <mergeCell ref="V14:AA14"/>
    <mergeCell ref="X13:Y13"/>
    <mergeCell ref="Z13:AA13"/>
    <mergeCell ref="J13:K13"/>
    <mergeCell ref="L13:M13"/>
    <mergeCell ref="N13:O13"/>
    <mergeCell ref="P13:Q13"/>
    <mergeCell ref="R13:S13"/>
    <mergeCell ref="T13:U13"/>
    <mergeCell ref="V13:W13"/>
    <mergeCell ref="V12:W12"/>
    <mergeCell ref="X12:Y12"/>
    <mergeCell ref="Z12:AA12"/>
    <mergeCell ref="AD12:AE12"/>
    <mergeCell ref="J12:K12"/>
    <mergeCell ref="L12:M12"/>
    <mergeCell ref="N12:O12"/>
    <mergeCell ref="P12:Q12"/>
    <mergeCell ref="R12:S12"/>
    <mergeCell ref="T12:U12"/>
    <mergeCell ref="AF9:AG9"/>
    <mergeCell ref="AB10:AG10"/>
    <mergeCell ref="J9:K9"/>
    <mergeCell ref="AB9:AC9"/>
    <mergeCell ref="AD9:AE9"/>
    <mergeCell ref="J11:K11"/>
    <mergeCell ref="L11:M11"/>
    <mergeCell ref="N11:O11"/>
    <mergeCell ref="P11:Q11"/>
    <mergeCell ref="R11:S11"/>
    <mergeCell ref="N9:O9"/>
    <mergeCell ref="P9:Q9"/>
    <mergeCell ref="R9:S9"/>
    <mergeCell ref="T9:U9"/>
    <mergeCell ref="V9:W9"/>
    <mergeCell ref="P10:U10"/>
    <mergeCell ref="V10:AA10"/>
    <mergeCell ref="X9:Y9"/>
    <mergeCell ref="Z9:AA9"/>
    <mergeCell ref="P8:Q8"/>
    <mergeCell ref="R8:S8"/>
    <mergeCell ref="T8:U8"/>
    <mergeCell ref="V8:W8"/>
    <mergeCell ref="X8:Y8"/>
    <mergeCell ref="Z8:AA8"/>
    <mergeCell ref="J7:K7"/>
    <mergeCell ref="N7:O7"/>
    <mergeCell ref="P7:Q7"/>
    <mergeCell ref="R7:S7"/>
    <mergeCell ref="T7:U7"/>
    <mergeCell ref="AV6:AW9"/>
    <mergeCell ref="X7:Y7"/>
    <mergeCell ref="Z7:AA7"/>
    <mergeCell ref="J8:K8"/>
    <mergeCell ref="N8:O8"/>
    <mergeCell ref="AR23:AW23"/>
    <mergeCell ref="C5:I5"/>
    <mergeCell ref="J5:O5"/>
    <mergeCell ref="P5:U5"/>
    <mergeCell ref="AP5:AQ5"/>
    <mergeCell ref="V5:AA5"/>
    <mergeCell ref="AB5:AG5"/>
    <mergeCell ref="AH5:AI5"/>
    <mergeCell ref="AJ5:AK5"/>
    <mergeCell ref="AL5:AM5"/>
    <mergeCell ref="AT14:AU17"/>
    <mergeCell ref="AV14:AW17"/>
    <mergeCell ref="AT10:AU13"/>
    <mergeCell ref="AN10:AO13"/>
    <mergeCell ref="J10:O10"/>
    <mergeCell ref="A14:A17"/>
    <mergeCell ref="B14:B17"/>
    <mergeCell ref="C14:I17"/>
    <mergeCell ref="X11:Y11"/>
    <mergeCell ref="Z11:AA11"/>
    <mergeCell ref="T11:U11"/>
    <mergeCell ref="V11:W11"/>
    <mergeCell ref="A6:A9"/>
    <mergeCell ref="B6:B9"/>
    <mergeCell ref="C6:I9"/>
    <mergeCell ref="AN14:AO17"/>
    <mergeCell ref="J6:O6"/>
    <mergeCell ref="P6:U6"/>
    <mergeCell ref="V6:AA6"/>
    <mergeCell ref="V7:W7"/>
    <mergeCell ref="AN4:AQ4"/>
    <mergeCell ref="AR4:AW4"/>
    <mergeCell ref="AX4:BF4"/>
    <mergeCell ref="AV10:AW13"/>
    <mergeCell ref="A10:A13"/>
    <mergeCell ref="B10:B13"/>
    <mergeCell ref="C10:I13"/>
    <mergeCell ref="AN6:AO9"/>
    <mergeCell ref="AP6:AQ9"/>
    <mergeCell ref="AR6:AS9"/>
    <mergeCell ref="C24:I24"/>
    <mergeCell ref="J24:O24"/>
    <mergeCell ref="P24:U24"/>
    <mergeCell ref="V24:AA24"/>
    <mergeCell ref="AB24:AG24"/>
    <mergeCell ref="AH24:AI24"/>
    <mergeCell ref="AL24:AM24"/>
    <mergeCell ref="AP24:AQ24"/>
    <mergeCell ref="AR24:AS24"/>
    <mergeCell ref="AT24:AU24"/>
    <mergeCell ref="AV24:AW24"/>
    <mergeCell ref="AX24:AZ24"/>
    <mergeCell ref="A25:A28"/>
    <mergeCell ref="B25:B28"/>
    <mergeCell ref="C25:I28"/>
    <mergeCell ref="J25:O25"/>
    <mergeCell ref="P25:U25"/>
    <mergeCell ref="V25:AA25"/>
    <mergeCell ref="X27:Y27"/>
    <mergeCell ref="Z27:AA27"/>
    <mergeCell ref="Z28:AA28"/>
    <mergeCell ref="J26:K26"/>
    <mergeCell ref="AV25:AW28"/>
    <mergeCell ref="AX25:AZ28"/>
    <mergeCell ref="BA25:BA28"/>
    <mergeCell ref="AD26:AE26"/>
    <mergeCell ref="AF26:AG26"/>
    <mergeCell ref="AH25:AI28"/>
    <mergeCell ref="AJ25:AK28"/>
    <mergeCell ref="AL25:AM28"/>
    <mergeCell ref="AN25:AO28"/>
    <mergeCell ref="AB25:AG25"/>
    <mergeCell ref="AP25:AQ28"/>
    <mergeCell ref="AR25:AS28"/>
    <mergeCell ref="AT25:AU28"/>
    <mergeCell ref="AB26:AC26"/>
    <mergeCell ref="Z26:AA26"/>
    <mergeCell ref="X28:Y28"/>
    <mergeCell ref="AB28:AC28"/>
    <mergeCell ref="AD28:AE28"/>
    <mergeCell ref="AF28:AG28"/>
    <mergeCell ref="J27:K27"/>
    <mergeCell ref="N27:O27"/>
    <mergeCell ref="P27:Q27"/>
    <mergeCell ref="R27:S27"/>
    <mergeCell ref="T27:U27"/>
    <mergeCell ref="V27:W27"/>
    <mergeCell ref="N26:O26"/>
    <mergeCell ref="P26:Q26"/>
    <mergeCell ref="R26:S26"/>
    <mergeCell ref="AB27:AC27"/>
    <mergeCell ref="AD27:AE27"/>
    <mergeCell ref="AF27:AG27"/>
    <mergeCell ref="T26:U26"/>
    <mergeCell ref="V26:W26"/>
    <mergeCell ref="X26:Y26"/>
    <mergeCell ref="J28:K28"/>
    <mergeCell ref="N28:O28"/>
    <mergeCell ref="P28:Q28"/>
    <mergeCell ref="R28:S28"/>
    <mergeCell ref="T28:U28"/>
    <mergeCell ref="V28:W28"/>
    <mergeCell ref="A29:A32"/>
    <mergeCell ref="B29:B32"/>
    <mergeCell ref="C29:I32"/>
    <mergeCell ref="J29:O29"/>
    <mergeCell ref="P29:U29"/>
    <mergeCell ref="V29:AA29"/>
    <mergeCell ref="J30:K30"/>
    <mergeCell ref="L30:M30"/>
    <mergeCell ref="N30:O30"/>
    <mergeCell ref="P30:Q30"/>
    <mergeCell ref="AB29:AG29"/>
    <mergeCell ref="V30:W30"/>
    <mergeCell ref="AH29:AI32"/>
    <mergeCell ref="AJ29:AK32"/>
    <mergeCell ref="AL29:AM32"/>
    <mergeCell ref="AN29:AO32"/>
    <mergeCell ref="AF30:AG30"/>
    <mergeCell ref="V31:W31"/>
    <mergeCell ref="X31:Y31"/>
    <mergeCell ref="Z31:AA31"/>
    <mergeCell ref="AP29:AQ32"/>
    <mergeCell ref="AR29:AS32"/>
    <mergeCell ref="AT29:AU32"/>
    <mergeCell ref="AV29:AW32"/>
    <mergeCell ref="AX29:AZ32"/>
    <mergeCell ref="BA29:BA32"/>
    <mergeCell ref="R30:S30"/>
    <mergeCell ref="T30:U30"/>
    <mergeCell ref="X30:Y30"/>
    <mergeCell ref="Z30:AA30"/>
    <mergeCell ref="AB30:AC30"/>
    <mergeCell ref="AD30:AE30"/>
    <mergeCell ref="J31:K31"/>
    <mergeCell ref="L31:M31"/>
    <mergeCell ref="N31:O31"/>
    <mergeCell ref="P31:Q31"/>
    <mergeCell ref="R31:S31"/>
    <mergeCell ref="T31:U31"/>
    <mergeCell ref="AB31:AC31"/>
    <mergeCell ref="AD31:AE31"/>
    <mergeCell ref="AF31:AG31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33:A36"/>
    <mergeCell ref="B33:B36"/>
    <mergeCell ref="C33:I36"/>
    <mergeCell ref="J33:O33"/>
    <mergeCell ref="P33:U33"/>
    <mergeCell ref="V33:AA33"/>
    <mergeCell ref="X34:Y34"/>
    <mergeCell ref="Z34:AA34"/>
    <mergeCell ref="T35:U35"/>
    <mergeCell ref="V35:W35"/>
    <mergeCell ref="AB33:AG33"/>
    <mergeCell ref="Z35:AA35"/>
    <mergeCell ref="AB35:AC35"/>
    <mergeCell ref="AD35:AE35"/>
    <mergeCell ref="AF35:AG35"/>
    <mergeCell ref="AH33:AI36"/>
    <mergeCell ref="AB34:AC34"/>
    <mergeCell ref="AD34:AE34"/>
    <mergeCell ref="AF34:AG34"/>
    <mergeCell ref="AJ33:AK36"/>
    <mergeCell ref="AL33:AM36"/>
    <mergeCell ref="AN33:AO36"/>
    <mergeCell ref="AP33:AQ36"/>
    <mergeCell ref="AR33:AS36"/>
    <mergeCell ref="AT33:AU36"/>
    <mergeCell ref="AV33:AW36"/>
    <mergeCell ref="AX33:AZ36"/>
    <mergeCell ref="BA33:BA36"/>
    <mergeCell ref="J34:K34"/>
    <mergeCell ref="L34:M34"/>
    <mergeCell ref="N34:O34"/>
    <mergeCell ref="P34:Q34"/>
    <mergeCell ref="R34:S34"/>
    <mergeCell ref="T34:U34"/>
    <mergeCell ref="V34:W34"/>
    <mergeCell ref="J35:K35"/>
    <mergeCell ref="L35:M35"/>
    <mergeCell ref="N35:O35"/>
    <mergeCell ref="P35:Q35"/>
    <mergeCell ref="R35:S35"/>
    <mergeCell ref="X35:Y35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37:A40"/>
    <mergeCell ref="B37:B40"/>
    <mergeCell ref="C37:I40"/>
    <mergeCell ref="J37:O37"/>
    <mergeCell ref="P37:U37"/>
    <mergeCell ref="V37:AA37"/>
    <mergeCell ref="J38:K38"/>
    <mergeCell ref="L38:M38"/>
    <mergeCell ref="N38:O38"/>
    <mergeCell ref="P38:Q38"/>
    <mergeCell ref="AB37:AG37"/>
    <mergeCell ref="AH37:AI40"/>
    <mergeCell ref="AD38:AE38"/>
    <mergeCell ref="AF38:AG38"/>
    <mergeCell ref="AJ37:AK40"/>
    <mergeCell ref="AL37:AM40"/>
    <mergeCell ref="AB39:AC39"/>
    <mergeCell ref="AD39:AE39"/>
    <mergeCell ref="AF39:AG39"/>
    <mergeCell ref="AN37:AO40"/>
    <mergeCell ref="AP37:AQ40"/>
    <mergeCell ref="AR37:AS40"/>
    <mergeCell ref="AT37:AU40"/>
    <mergeCell ref="AV37:AW40"/>
    <mergeCell ref="AX37:AZ40"/>
    <mergeCell ref="BA37:BA40"/>
    <mergeCell ref="R38:S38"/>
    <mergeCell ref="T38:U38"/>
    <mergeCell ref="V38:W38"/>
    <mergeCell ref="X38:Y38"/>
    <mergeCell ref="Z38:AA38"/>
    <mergeCell ref="AB38:AC38"/>
    <mergeCell ref="V39:W39"/>
    <mergeCell ref="X39:Y39"/>
    <mergeCell ref="Z39:AA39"/>
    <mergeCell ref="J39:K39"/>
    <mergeCell ref="L39:M39"/>
    <mergeCell ref="N39:O39"/>
    <mergeCell ref="P39:Q39"/>
    <mergeCell ref="R39:S39"/>
    <mergeCell ref="T39:U39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C43:I43"/>
    <mergeCell ref="J43:O43"/>
    <mergeCell ref="P43:U43"/>
    <mergeCell ref="V43:AA43"/>
    <mergeCell ref="AB43:AG43"/>
    <mergeCell ref="AH43:AI43"/>
    <mergeCell ref="AJ43:AK43"/>
    <mergeCell ref="AL43:AM43"/>
    <mergeCell ref="AN43:AO43"/>
    <mergeCell ref="AP43:AQ43"/>
    <mergeCell ref="AR43:AS43"/>
    <mergeCell ref="AT43:AU43"/>
    <mergeCell ref="X47:Y47"/>
    <mergeCell ref="AV43:AW43"/>
    <mergeCell ref="AX43:AZ43"/>
    <mergeCell ref="A44:A47"/>
    <mergeCell ref="B44:B47"/>
    <mergeCell ref="C44:I47"/>
    <mergeCell ref="J44:O44"/>
    <mergeCell ref="P44:U44"/>
    <mergeCell ref="V44:AA44"/>
    <mergeCell ref="Z45:AA45"/>
    <mergeCell ref="AB44:AG44"/>
    <mergeCell ref="AH44:AI47"/>
    <mergeCell ref="AB45:AC45"/>
    <mergeCell ref="AD45:AE45"/>
    <mergeCell ref="AF45:AG45"/>
    <mergeCell ref="AD46:AE46"/>
    <mergeCell ref="AF46:AG46"/>
    <mergeCell ref="AJ44:AK47"/>
    <mergeCell ref="AL44:AM47"/>
    <mergeCell ref="AN44:AO47"/>
    <mergeCell ref="AP44:AQ47"/>
    <mergeCell ref="AR44:AS47"/>
    <mergeCell ref="AT44:AU47"/>
    <mergeCell ref="AV44:AW47"/>
    <mergeCell ref="AX44:AZ47"/>
    <mergeCell ref="BA44:BA47"/>
    <mergeCell ref="J45:K45"/>
    <mergeCell ref="N45:O45"/>
    <mergeCell ref="P45:Q45"/>
    <mergeCell ref="R45:S45"/>
    <mergeCell ref="T45:U45"/>
    <mergeCell ref="V45:W45"/>
    <mergeCell ref="X45:Y45"/>
    <mergeCell ref="J46:K46"/>
    <mergeCell ref="N46:O46"/>
    <mergeCell ref="P46:Q46"/>
    <mergeCell ref="R46:S46"/>
    <mergeCell ref="T46:U46"/>
    <mergeCell ref="AB46:AC46"/>
    <mergeCell ref="X46:Y46"/>
    <mergeCell ref="Z46:AA46"/>
    <mergeCell ref="V46:W46"/>
    <mergeCell ref="J47:K47"/>
    <mergeCell ref="N47:O47"/>
    <mergeCell ref="P47:Q47"/>
    <mergeCell ref="R47:S47"/>
    <mergeCell ref="T47:U47"/>
    <mergeCell ref="V47:W47"/>
    <mergeCell ref="Z47:AA47"/>
    <mergeCell ref="AB47:AC47"/>
    <mergeCell ref="AD47:AE47"/>
    <mergeCell ref="AF47:AG47"/>
    <mergeCell ref="A48:A51"/>
    <mergeCell ref="B48:B51"/>
    <mergeCell ref="C48:I51"/>
    <mergeCell ref="J48:O48"/>
    <mergeCell ref="P48:U48"/>
    <mergeCell ref="V48:AA48"/>
    <mergeCell ref="AB48:AG48"/>
    <mergeCell ref="AH48:AI51"/>
    <mergeCell ref="AJ48:AK51"/>
    <mergeCell ref="AL48:AM51"/>
    <mergeCell ref="AN48:AO51"/>
    <mergeCell ref="AP48:AQ51"/>
    <mergeCell ref="AF49:AG49"/>
    <mergeCell ref="AR48:AS51"/>
    <mergeCell ref="AT48:AU51"/>
    <mergeCell ref="AV48:AW51"/>
    <mergeCell ref="AX48:AZ51"/>
    <mergeCell ref="BA48:BA51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52:A55"/>
    <mergeCell ref="B52:B55"/>
    <mergeCell ref="C52:I55"/>
    <mergeCell ref="J52:O52"/>
    <mergeCell ref="P52:U52"/>
    <mergeCell ref="V52:AA52"/>
    <mergeCell ref="T53:U53"/>
    <mergeCell ref="V53:W53"/>
    <mergeCell ref="X53:Y53"/>
    <mergeCell ref="Z53:AA53"/>
    <mergeCell ref="AB52:AG52"/>
    <mergeCell ref="AH52:AI55"/>
    <mergeCell ref="AJ52:AK55"/>
    <mergeCell ref="AL52:AM55"/>
    <mergeCell ref="AN52:AO55"/>
    <mergeCell ref="AP52:AQ55"/>
    <mergeCell ref="AB53:AC53"/>
    <mergeCell ref="AD53:AE53"/>
    <mergeCell ref="AF53:AG53"/>
    <mergeCell ref="AR52:AS55"/>
    <mergeCell ref="AT52:AU55"/>
    <mergeCell ref="AV52:AW55"/>
    <mergeCell ref="AX52:AZ55"/>
    <mergeCell ref="BA52:BA55"/>
    <mergeCell ref="J53:K53"/>
    <mergeCell ref="L53:M53"/>
    <mergeCell ref="N53:O53"/>
    <mergeCell ref="P53:Q53"/>
    <mergeCell ref="R53:S53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56:A59"/>
    <mergeCell ref="B56:B59"/>
    <mergeCell ref="C56:I59"/>
    <mergeCell ref="J56:O56"/>
    <mergeCell ref="P56:U56"/>
    <mergeCell ref="V56:AA56"/>
    <mergeCell ref="X57:Y57"/>
    <mergeCell ref="Z57:AA57"/>
    <mergeCell ref="T58:U58"/>
    <mergeCell ref="V58:W58"/>
    <mergeCell ref="AB56:AG56"/>
    <mergeCell ref="AH56:AI59"/>
    <mergeCell ref="AB57:AC57"/>
    <mergeCell ref="AD57:AE57"/>
    <mergeCell ref="AF57:AG57"/>
    <mergeCell ref="AJ56:AK59"/>
    <mergeCell ref="AB58:AC58"/>
    <mergeCell ref="AD58:AE58"/>
    <mergeCell ref="AF58:AG58"/>
    <mergeCell ref="AF59:AG59"/>
    <mergeCell ref="AL56:AM59"/>
    <mergeCell ref="AN56:AO59"/>
    <mergeCell ref="AP56:AQ59"/>
    <mergeCell ref="AR56:AS59"/>
    <mergeCell ref="AT56:AU59"/>
    <mergeCell ref="AV56:AW59"/>
    <mergeCell ref="AX56:AZ59"/>
    <mergeCell ref="BA56:BA59"/>
    <mergeCell ref="J57:K57"/>
    <mergeCell ref="L57:M57"/>
    <mergeCell ref="N57:O57"/>
    <mergeCell ref="P57:Q57"/>
    <mergeCell ref="R57:S57"/>
    <mergeCell ref="T57:U57"/>
    <mergeCell ref="V57:W57"/>
    <mergeCell ref="J58:K58"/>
    <mergeCell ref="L58:M58"/>
    <mergeCell ref="N58:O58"/>
    <mergeCell ref="P58:Q58"/>
    <mergeCell ref="R58:S58"/>
    <mergeCell ref="X58:Y58"/>
    <mergeCell ref="Z58:AA58"/>
    <mergeCell ref="J59:K59"/>
    <mergeCell ref="L59:M59"/>
    <mergeCell ref="N59:O59"/>
    <mergeCell ref="P59:Q59"/>
    <mergeCell ref="R59:S59"/>
    <mergeCell ref="T59:U59"/>
    <mergeCell ref="AN42:AQ42"/>
    <mergeCell ref="AR42:AW42"/>
    <mergeCell ref="C1:BF1"/>
    <mergeCell ref="D3:Q3"/>
    <mergeCell ref="T3:AR3"/>
    <mergeCell ref="V59:W59"/>
    <mergeCell ref="X59:Y59"/>
    <mergeCell ref="Z59:AA59"/>
    <mergeCell ref="AB59:AC59"/>
    <mergeCell ref="AD59:AE59"/>
    <mergeCell ref="AN5:AO5"/>
    <mergeCell ref="AR5:AS5"/>
    <mergeCell ref="AT5:AU5"/>
    <mergeCell ref="AV5:AW5"/>
    <mergeCell ref="AX5:AZ5"/>
    <mergeCell ref="AH6:AI9"/>
    <mergeCell ref="AJ6:AK9"/>
    <mergeCell ref="AL6:AM9"/>
    <mergeCell ref="AX6:AZ9"/>
    <mergeCell ref="AT6:AU9"/>
    <mergeCell ref="BA6:BA9"/>
    <mergeCell ref="AH10:AI13"/>
    <mergeCell ref="AJ10:AK13"/>
    <mergeCell ref="AL10:AM13"/>
    <mergeCell ref="AX10:AZ13"/>
    <mergeCell ref="BA10:BA13"/>
    <mergeCell ref="AP10:AQ13"/>
    <mergeCell ref="AR10:AS13"/>
    <mergeCell ref="AL14:AM17"/>
    <mergeCell ref="AX14:AZ17"/>
    <mergeCell ref="BA14:BA17"/>
    <mergeCell ref="AH18:AI21"/>
    <mergeCell ref="AJ18:AK21"/>
    <mergeCell ref="AL18:AM21"/>
    <mergeCell ref="AX18:AZ21"/>
    <mergeCell ref="BA18:BA21"/>
    <mergeCell ref="AP14:AQ17"/>
    <mergeCell ref="AR14:AS17"/>
  </mergeCells>
  <printOptions horizontalCentered="1"/>
  <pageMargins left="0.3937007874015748" right="0.25" top="1" bottom="0.3937007874015748" header="0" footer="0"/>
  <pageSetup fitToHeight="1" fitToWidth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L36"/>
  <sheetViews>
    <sheetView zoomScaleSheetLayoutView="90" zoomScalePageLayoutView="0" workbookViewId="0" topLeftCell="A1">
      <selection activeCell="C1" sqref="C1:BF1"/>
    </sheetView>
  </sheetViews>
  <sheetFormatPr defaultColWidth="2.00390625" defaultRowHeight="15"/>
  <cols>
    <col min="1" max="2" width="3.421875" style="7" bestFit="1" customWidth="1"/>
    <col min="3" max="40" width="2.00390625" style="7" customWidth="1"/>
    <col min="41" max="41" width="1.8515625" style="7" customWidth="1"/>
    <col min="42" max="46" width="2.00390625" style="7" customWidth="1"/>
    <col min="47" max="47" width="2.140625" style="7" customWidth="1"/>
    <col min="48" max="51" width="2.00390625" style="7" customWidth="1"/>
    <col min="52" max="52" width="2.140625" style="7" customWidth="1"/>
    <col min="53" max="70" width="2.00390625" style="7" customWidth="1"/>
    <col min="71" max="71" width="8.421875" style="7" bestFit="1" customWidth="1"/>
    <col min="72" max="16384" width="2.00390625" style="7" customWidth="1"/>
  </cols>
  <sheetData>
    <row r="1" spans="3:64" ht="24" customHeight="1">
      <c r="C1" s="119" t="s">
        <v>33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0"/>
      <c r="BH1" s="10"/>
      <c r="BI1" s="10"/>
      <c r="BJ1" s="10"/>
      <c r="BK1" s="10"/>
      <c r="BL1" s="10"/>
    </row>
    <row r="2" spans="3:64" ht="24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5"/>
      <c r="AO2" s="15"/>
      <c r="AP2" s="15"/>
      <c r="AQ2" s="15"/>
      <c r="AR2" s="15"/>
      <c r="AS2" s="15"/>
      <c r="AT2" s="15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3:64" ht="24" customHeight="1">
      <c r="C3" s="14"/>
      <c r="D3" s="120" t="s">
        <v>22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4"/>
      <c r="S3" s="253" t="s">
        <v>29</v>
      </c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4" t="s">
        <v>30</v>
      </c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10"/>
      <c r="BH3" s="10"/>
      <c r="BI3" s="10"/>
      <c r="BJ3" s="10"/>
      <c r="BK3" s="10"/>
      <c r="BL3" s="10"/>
    </row>
    <row r="4" spans="3:64" ht="15" customHeight="1">
      <c r="C4" s="14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252"/>
      <c r="AG4" s="252"/>
      <c r="AH4" s="252"/>
      <c r="AI4" s="252"/>
      <c r="AJ4" s="252"/>
      <c r="AK4" s="252"/>
      <c r="AL4" s="14"/>
      <c r="AM4" s="14"/>
      <c r="AN4" s="15"/>
      <c r="AO4" s="22"/>
      <c r="AP4" s="255" t="s">
        <v>31</v>
      </c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10"/>
      <c r="BH4" s="10"/>
      <c r="BI4" s="10"/>
      <c r="BJ4" s="10"/>
      <c r="BK4" s="10"/>
      <c r="BL4" s="10"/>
    </row>
    <row r="5" spans="1:60" ht="15" customHeight="1">
      <c r="A5" s="11"/>
      <c r="AF5" s="252"/>
      <c r="AG5" s="252"/>
      <c r="AH5" s="252"/>
      <c r="AI5" s="252"/>
      <c r="AJ5" s="252"/>
      <c r="AK5" s="252"/>
      <c r="AO5" s="23"/>
      <c r="AP5" s="255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H5" s="11"/>
    </row>
    <row r="6" spans="1:60" ht="15" customHeight="1">
      <c r="A6" s="11"/>
      <c r="E6" s="241" t="s">
        <v>23</v>
      </c>
      <c r="F6" s="242"/>
      <c r="G6" s="242"/>
      <c r="H6" s="242"/>
      <c r="I6" s="242"/>
      <c r="J6" s="242"/>
      <c r="K6" s="242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6"/>
      <c r="AC6" s="43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23"/>
      <c r="AP6" s="257" t="s">
        <v>32</v>
      </c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H6" s="11"/>
    </row>
    <row r="7" spans="1:60" ht="15" customHeight="1">
      <c r="A7" s="11"/>
      <c r="E7" s="243"/>
      <c r="F7" s="244"/>
      <c r="G7" s="244"/>
      <c r="H7" s="244"/>
      <c r="I7" s="244"/>
      <c r="J7" s="244"/>
      <c r="K7" s="244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8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17"/>
      <c r="AO7" s="31"/>
      <c r="AP7" s="259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H7" s="11"/>
    </row>
    <row r="8" spans="1:60" ht="15" customHeight="1">
      <c r="A8" s="11"/>
      <c r="AC8" s="3"/>
      <c r="AD8" s="3"/>
      <c r="AE8" s="3"/>
      <c r="AF8" s="3"/>
      <c r="AG8" s="28"/>
      <c r="AH8" s="28"/>
      <c r="AI8" s="34"/>
      <c r="AJ8" s="30"/>
      <c r="AK8" s="30"/>
      <c r="AL8" s="30"/>
      <c r="AM8" s="29"/>
      <c r="AN8" s="18"/>
      <c r="AO8" s="44"/>
      <c r="AP8" s="45"/>
      <c r="AQ8" s="19"/>
      <c r="AR8" s="19"/>
      <c r="AS8" s="19"/>
      <c r="AT8" s="19"/>
      <c r="BH8" s="11"/>
    </row>
    <row r="9" spans="1:60" ht="15" customHeight="1">
      <c r="A9" s="11"/>
      <c r="AC9" s="3"/>
      <c r="AD9" s="3"/>
      <c r="AE9" s="3"/>
      <c r="AF9" s="3"/>
      <c r="AG9" s="28"/>
      <c r="AH9" s="28"/>
      <c r="AI9" s="34"/>
      <c r="AJ9" s="30"/>
      <c r="AK9" s="30"/>
      <c r="AL9" s="30"/>
      <c r="AM9" s="29"/>
      <c r="AN9" s="18"/>
      <c r="AO9" s="31"/>
      <c r="AP9" s="24"/>
      <c r="AQ9" s="3"/>
      <c r="AR9" s="3"/>
      <c r="AS9" s="3"/>
      <c r="AT9" s="18"/>
      <c r="BH9" s="11"/>
    </row>
    <row r="10" spans="1:60" ht="15" customHeight="1">
      <c r="A10" s="11"/>
      <c r="E10" s="241" t="s">
        <v>34</v>
      </c>
      <c r="F10" s="242"/>
      <c r="G10" s="242"/>
      <c r="H10" s="242"/>
      <c r="I10" s="242"/>
      <c r="J10" s="242"/>
      <c r="K10" s="242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6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31"/>
      <c r="AP10" s="24"/>
      <c r="AQ10" s="3"/>
      <c r="AR10" s="3"/>
      <c r="AS10" s="3"/>
      <c r="AT10" s="18"/>
      <c r="BH10" s="11"/>
    </row>
    <row r="11" spans="1:60" ht="15" customHeight="1">
      <c r="A11" s="11"/>
      <c r="E11" s="243"/>
      <c r="F11" s="244"/>
      <c r="G11" s="244"/>
      <c r="H11" s="244"/>
      <c r="I11" s="244"/>
      <c r="J11" s="244"/>
      <c r="K11" s="244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8"/>
      <c r="AO11" s="23"/>
      <c r="AP11" s="24"/>
      <c r="AQ11" s="3"/>
      <c r="AR11" s="3"/>
      <c r="AS11" s="3"/>
      <c r="AT11" s="18"/>
      <c r="AU11" s="41"/>
      <c r="BH11" s="11"/>
    </row>
    <row r="12" spans="1:60" ht="15" customHeight="1">
      <c r="A12" s="11"/>
      <c r="AM12" s="249"/>
      <c r="AN12" s="249"/>
      <c r="AO12" s="250"/>
      <c r="AP12" s="251"/>
      <c r="AQ12" s="251"/>
      <c r="AR12" s="251"/>
      <c r="AS12" s="251"/>
      <c r="AT12" s="18"/>
      <c r="AU12" s="43"/>
      <c r="AV12" s="19"/>
      <c r="AW12" s="19"/>
      <c r="AX12" s="19"/>
      <c r="AY12" s="19"/>
      <c r="BH12" s="11"/>
    </row>
    <row r="13" spans="1:60" ht="15" customHeight="1">
      <c r="A13" s="11"/>
      <c r="AM13" s="249"/>
      <c r="AN13" s="249"/>
      <c r="AO13" s="251"/>
      <c r="AP13" s="251"/>
      <c r="AQ13" s="251"/>
      <c r="AR13" s="251"/>
      <c r="AS13" s="251"/>
      <c r="AT13" s="18"/>
      <c r="AU13" s="3"/>
      <c r="AV13" s="3"/>
      <c r="AW13" s="3"/>
      <c r="AX13" s="3"/>
      <c r="AY13" s="17"/>
      <c r="BH13" s="11"/>
    </row>
    <row r="14" spans="1:60" ht="15" customHeight="1">
      <c r="A14" s="11"/>
      <c r="E14" s="241" t="s">
        <v>24</v>
      </c>
      <c r="F14" s="242"/>
      <c r="G14" s="242"/>
      <c r="H14" s="242"/>
      <c r="I14" s="242"/>
      <c r="J14" s="242"/>
      <c r="K14" s="242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6"/>
      <c r="AI14" s="19"/>
      <c r="AJ14" s="19"/>
      <c r="AK14" s="19"/>
      <c r="AL14" s="19"/>
      <c r="AM14" s="19"/>
      <c r="AO14" s="23"/>
      <c r="AP14" s="24"/>
      <c r="AQ14" s="3"/>
      <c r="AR14" s="3"/>
      <c r="AS14" s="3"/>
      <c r="AT14" s="18"/>
      <c r="AU14" s="39"/>
      <c r="AV14" s="3"/>
      <c r="AW14" s="3"/>
      <c r="AX14" s="3"/>
      <c r="AY14" s="18"/>
      <c r="BH14" s="11"/>
    </row>
    <row r="15" spans="1:60" ht="15" customHeight="1">
      <c r="A15" s="11"/>
      <c r="E15" s="243"/>
      <c r="F15" s="244"/>
      <c r="G15" s="244"/>
      <c r="H15" s="244"/>
      <c r="I15" s="244"/>
      <c r="J15" s="244"/>
      <c r="K15" s="244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8"/>
      <c r="AC15" s="16"/>
      <c r="AD15" s="16"/>
      <c r="AE15" s="16"/>
      <c r="AF15" s="16"/>
      <c r="AG15" s="16"/>
      <c r="AH15" s="16"/>
      <c r="AI15" s="33"/>
      <c r="AJ15" s="30"/>
      <c r="AK15" s="30"/>
      <c r="AL15" s="30"/>
      <c r="AM15" s="32"/>
      <c r="AN15" s="17"/>
      <c r="AO15" s="31"/>
      <c r="AP15" s="24"/>
      <c r="AQ15" s="3"/>
      <c r="AR15" s="3"/>
      <c r="AS15" s="3"/>
      <c r="AT15" s="18"/>
      <c r="AU15" s="3"/>
      <c r="AV15" s="3"/>
      <c r="AW15" s="3"/>
      <c r="AX15" s="3"/>
      <c r="AY15" s="18"/>
      <c r="BH15" s="11"/>
    </row>
    <row r="16" spans="1:60" ht="15" customHeight="1">
      <c r="A16" s="11"/>
      <c r="AC16" s="3"/>
      <c r="AD16" s="3"/>
      <c r="AE16" s="3"/>
      <c r="AF16" s="3"/>
      <c r="AG16" s="28"/>
      <c r="AH16" s="28"/>
      <c r="AI16" s="34"/>
      <c r="AJ16" s="30"/>
      <c r="AK16" s="30"/>
      <c r="AL16" s="260"/>
      <c r="AM16" s="260"/>
      <c r="AN16" s="36"/>
      <c r="AO16" s="44"/>
      <c r="AP16" s="45"/>
      <c r="AQ16" s="19"/>
      <c r="AR16" s="19"/>
      <c r="AS16" s="19"/>
      <c r="AT16" s="20"/>
      <c r="AU16" s="3"/>
      <c r="AV16" s="3"/>
      <c r="AW16" s="3"/>
      <c r="AX16" s="3"/>
      <c r="AY16" s="18"/>
      <c r="BH16" s="11"/>
    </row>
    <row r="17" spans="1:60" ht="15" customHeight="1">
      <c r="A17" s="11"/>
      <c r="AC17" s="3"/>
      <c r="AD17" s="3"/>
      <c r="AE17" s="3"/>
      <c r="AF17" s="3"/>
      <c r="AG17" s="28"/>
      <c r="AH17" s="28"/>
      <c r="AI17" s="35"/>
      <c r="AJ17" s="35"/>
      <c r="AK17" s="30"/>
      <c r="AL17" s="260"/>
      <c r="AM17" s="260"/>
      <c r="AN17" s="36"/>
      <c r="AO17" s="31"/>
      <c r="AP17" s="24"/>
      <c r="AU17" s="3"/>
      <c r="AV17" s="3"/>
      <c r="AW17" s="3"/>
      <c r="AX17" s="3"/>
      <c r="AY17" s="18"/>
      <c r="BH17" s="11"/>
    </row>
    <row r="18" spans="1:60" ht="15" customHeight="1">
      <c r="A18" s="11"/>
      <c r="E18" s="241" t="s">
        <v>25</v>
      </c>
      <c r="F18" s="242"/>
      <c r="G18" s="242"/>
      <c r="H18" s="242"/>
      <c r="I18" s="242"/>
      <c r="J18" s="242"/>
      <c r="K18" s="242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6"/>
      <c r="AC18" s="43"/>
      <c r="AD18" s="19"/>
      <c r="AE18" s="19"/>
      <c r="AF18" s="19"/>
      <c r="AG18" s="19"/>
      <c r="AH18" s="19"/>
      <c r="AI18" s="46"/>
      <c r="AJ18" s="46"/>
      <c r="AK18" s="47"/>
      <c r="AL18" s="47"/>
      <c r="AM18" s="47"/>
      <c r="AN18" s="20"/>
      <c r="AO18" s="31"/>
      <c r="AP18" s="24"/>
      <c r="AU18" s="3"/>
      <c r="AV18" s="3"/>
      <c r="AW18" s="3"/>
      <c r="AX18" s="3"/>
      <c r="AY18" s="18"/>
      <c r="BH18" s="11"/>
    </row>
    <row r="19" spans="1:60" ht="15" customHeight="1">
      <c r="A19" s="11"/>
      <c r="E19" s="243"/>
      <c r="F19" s="244"/>
      <c r="G19" s="244"/>
      <c r="H19" s="244"/>
      <c r="I19" s="244"/>
      <c r="J19" s="244"/>
      <c r="K19" s="244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8"/>
      <c r="AO19" s="23"/>
      <c r="AP19" s="24"/>
      <c r="AU19" s="3"/>
      <c r="AV19" s="3"/>
      <c r="AW19" s="3"/>
      <c r="AX19" s="3"/>
      <c r="AY19" s="18"/>
      <c r="AZ19" s="39"/>
      <c r="BH19" s="11"/>
    </row>
    <row r="20" spans="1:60" ht="15" customHeight="1">
      <c r="A20" s="11"/>
      <c r="AO20" s="23"/>
      <c r="AP20" s="24"/>
      <c r="AR20" s="249"/>
      <c r="AS20" s="249"/>
      <c r="AT20" s="250"/>
      <c r="AU20" s="251"/>
      <c r="AV20" s="251"/>
      <c r="AW20" s="251"/>
      <c r="AX20" s="251"/>
      <c r="AY20" s="18"/>
      <c r="AZ20" s="3"/>
      <c r="BH20" s="11"/>
    </row>
    <row r="21" spans="1:60" ht="15" customHeight="1">
      <c r="A21" s="11"/>
      <c r="AO21" s="23"/>
      <c r="AP21" s="24"/>
      <c r="AR21" s="249"/>
      <c r="AS21" s="249"/>
      <c r="AT21" s="251"/>
      <c r="AU21" s="251"/>
      <c r="AV21" s="251"/>
      <c r="AW21" s="251"/>
      <c r="AX21" s="251"/>
      <c r="AY21" s="18"/>
      <c r="AZ21" s="48"/>
      <c r="BH21" s="11"/>
    </row>
    <row r="22" spans="1:60" ht="15" customHeight="1">
      <c r="A22" s="11"/>
      <c r="E22" s="241" t="s">
        <v>26</v>
      </c>
      <c r="F22" s="242"/>
      <c r="G22" s="242"/>
      <c r="H22" s="242"/>
      <c r="I22" s="242"/>
      <c r="J22" s="242"/>
      <c r="K22" s="242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6"/>
      <c r="AC22" s="43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23"/>
      <c r="AP22" s="24"/>
      <c r="AU22" s="3"/>
      <c r="AV22" s="3"/>
      <c r="AW22" s="3"/>
      <c r="AX22" s="3"/>
      <c r="AY22" s="18"/>
      <c r="AZ22" s="40"/>
      <c r="BH22" s="11"/>
    </row>
    <row r="23" spans="1:60" ht="15" customHeight="1">
      <c r="A23" s="11"/>
      <c r="E23" s="243"/>
      <c r="F23" s="244"/>
      <c r="G23" s="244"/>
      <c r="H23" s="244"/>
      <c r="I23" s="244"/>
      <c r="J23" s="244"/>
      <c r="K23" s="244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8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17"/>
      <c r="AO23" s="31"/>
      <c r="AP23" s="24"/>
      <c r="AU23" s="3"/>
      <c r="AV23" s="3"/>
      <c r="AW23" s="3"/>
      <c r="AX23" s="3"/>
      <c r="AY23" s="18"/>
      <c r="BH23" s="11"/>
    </row>
    <row r="24" spans="1:60" ht="15" customHeight="1">
      <c r="A24" s="11"/>
      <c r="AC24" s="3"/>
      <c r="AD24" s="3"/>
      <c r="AE24" s="3"/>
      <c r="AF24" s="3"/>
      <c r="AG24" s="249"/>
      <c r="AH24" s="249"/>
      <c r="AI24" s="250"/>
      <c r="AJ24" s="251"/>
      <c r="AK24" s="251"/>
      <c r="AL24" s="251"/>
      <c r="AM24" s="251"/>
      <c r="AN24" s="18"/>
      <c r="AO24" s="49"/>
      <c r="AP24" s="45"/>
      <c r="AQ24" s="19"/>
      <c r="AR24" s="19"/>
      <c r="AS24" s="19"/>
      <c r="AT24" s="19"/>
      <c r="AU24" s="3"/>
      <c r="AV24" s="3"/>
      <c r="AW24" s="3"/>
      <c r="AX24" s="3"/>
      <c r="AY24" s="18"/>
      <c r="BH24" s="11"/>
    </row>
    <row r="25" spans="1:60" ht="15" customHeight="1">
      <c r="A25" s="11"/>
      <c r="AC25" s="3"/>
      <c r="AD25" s="3"/>
      <c r="AE25" s="3"/>
      <c r="AF25" s="3"/>
      <c r="AG25" s="249"/>
      <c r="AH25" s="249"/>
      <c r="AI25" s="251"/>
      <c r="AJ25" s="251"/>
      <c r="AK25" s="251"/>
      <c r="AL25" s="251"/>
      <c r="AM25" s="251"/>
      <c r="AN25" s="18"/>
      <c r="AO25" s="23"/>
      <c r="AP25" s="24"/>
      <c r="AQ25" s="3"/>
      <c r="AR25" s="3"/>
      <c r="AS25" s="3"/>
      <c r="AT25" s="17"/>
      <c r="AU25" s="3"/>
      <c r="AV25" s="3"/>
      <c r="AW25" s="3"/>
      <c r="AX25" s="3"/>
      <c r="AY25" s="18"/>
      <c r="BH25" s="11"/>
    </row>
    <row r="26" spans="1:60" ht="15" customHeight="1">
      <c r="A26" s="11"/>
      <c r="E26" s="241" t="s">
        <v>27</v>
      </c>
      <c r="F26" s="242"/>
      <c r="G26" s="242"/>
      <c r="H26" s="242"/>
      <c r="I26" s="242"/>
      <c r="J26" s="242"/>
      <c r="K26" s="242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6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0"/>
      <c r="AO26" s="31"/>
      <c r="AP26" s="24"/>
      <c r="AQ26" s="3"/>
      <c r="AR26" s="3"/>
      <c r="AS26" s="3"/>
      <c r="AT26" s="18"/>
      <c r="AU26" s="3"/>
      <c r="AV26" s="3"/>
      <c r="AW26" s="3"/>
      <c r="AX26" s="3"/>
      <c r="AY26" s="18"/>
      <c r="BH26" s="11"/>
    </row>
    <row r="27" spans="1:60" ht="15" customHeight="1">
      <c r="A27" s="11"/>
      <c r="E27" s="243"/>
      <c r="F27" s="244"/>
      <c r="G27" s="244"/>
      <c r="H27" s="244"/>
      <c r="I27" s="244"/>
      <c r="J27" s="244"/>
      <c r="K27" s="244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8"/>
      <c r="AO27" s="23"/>
      <c r="AP27" s="24"/>
      <c r="AQ27" s="3"/>
      <c r="AR27" s="3"/>
      <c r="AS27" s="3"/>
      <c r="AT27" s="18"/>
      <c r="AU27" s="39"/>
      <c r="AV27" s="3"/>
      <c r="AW27" s="3"/>
      <c r="AX27" s="3"/>
      <c r="AY27" s="18"/>
      <c r="BH27" s="11"/>
    </row>
    <row r="28" spans="1:60" ht="15" customHeight="1">
      <c r="A28" s="11"/>
      <c r="AM28" s="249"/>
      <c r="AN28" s="249"/>
      <c r="AO28" s="250"/>
      <c r="AP28" s="251"/>
      <c r="AQ28" s="251"/>
      <c r="AR28" s="251"/>
      <c r="AS28" s="251"/>
      <c r="AT28" s="18"/>
      <c r="AU28" s="43"/>
      <c r="AV28" s="19"/>
      <c r="AW28" s="19"/>
      <c r="AX28" s="19"/>
      <c r="AY28" s="20"/>
      <c r="BH28" s="11"/>
    </row>
    <row r="29" spans="1:60" ht="15" customHeight="1">
      <c r="A29" s="11"/>
      <c r="AM29" s="249"/>
      <c r="AN29" s="249"/>
      <c r="AO29" s="251"/>
      <c r="AP29" s="251"/>
      <c r="AQ29" s="251"/>
      <c r="AR29" s="251"/>
      <c r="AS29" s="251"/>
      <c r="AT29" s="18"/>
      <c r="BH29" s="11"/>
    </row>
    <row r="30" spans="5:48" ht="15" customHeight="1">
      <c r="E30" s="241" t="s">
        <v>35</v>
      </c>
      <c r="F30" s="242"/>
      <c r="G30" s="242"/>
      <c r="H30" s="242"/>
      <c r="I30" s="242"/>
      <c r="J30" s="242"/>
      <c r="K30" s="242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6"/>
      <c r="AO30" s="23"/>
      <c r="AP30" s="24"/>
      <c r="AQ30" s="3"/>
      <c r="AR30" s="3"/>
      <c r="AS30" s="3"/>
      <c r="AT30" s="18"/>
      <c r="AU30" s="39"/>
      <c r="AV30" s="3"/>
    </row>
    <row r="31" spans="5:46" ht="15" customHeight="1">
      <c r="E31" s="243"/>
      <c r="F31" s="244"/>
      <c r="G31" s="244"/>
      <c r="H31" s="244"/>
      <c r="I31" s="244"/>
      <c r="J31" s="244"/>
      <c r="K31" s="244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8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7"/>
      <c r="AO31" s="31"/>
      <c r="AP31" s="24"/>
      <c r="AQ31" s="3"/>
      <c r="AR31" s="3"/>
      <c r="AS31" s="3"/>
      <c r="AT31" s="18"/>
    </row>
    <row r="32" spans="29:46" ht="15" customHeight="1">
      <c r="AC32" s="3"/>
      <c r="AD32" s="3"/>
      <c r="AE32" s="3"/>
      <c r="AF32" s="3"/>
      <c r="AG32" s="28"/>
      <c r="AH32" s="28"/>
      <c r="AI32" s="34"/>
      <c r="AJ32" s="29"/>
      <c r="AK32" s="29"/>
      <c r="AL32" s="29"/>
      <c r="AM32" s="29"/>
      <c r="AN32" s="18"/>
      <c r="AO32" s="44"/>
      <c r="AP32" s="45"/>
      <c r="AQ32" s="19"/>
      <c r="AR32" s="19"/>
      <c r="AS32" s="19"/>
      <c r="AT32" s="20"/>
    </row>
    <row r="33" spans="29:42" ht="15" customHeight="1">
      <c r="AC33" s="3"/>
      <c r="AD33" s="3"/>
      <c r="AE33" s="3"/>
      <c r="AF33" s="3"/>
      <c r="AG33" s="28"/>
      <c r="AH33" s="28"/>
      <c r="AI33" s="34"/>
      <c r="AJ33" s="29"/>
      <c r="AK33" s="29"/>
      <c r="AL33" s="29"/>
      <c r="AM33" s="29"/>
      <c r="AN33" s="18"/>
      <c r="AO33" s="31"/>
      <c r="AP33" s="24"/>
    </row>
    <row r="34" spans="5:42" ht="15" customHeight="1">
      <c r="E34" s="241" t="s">
        <v>28</v>
      </c>
      <c r="F34" s="242"/>
      <c r="G34" s="242"/>
      <c r="H34" s="242"/>
      <c r="I34" s="242"/>
      <c r="J34" s="242"/>
      <c r="K34" s="242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6"/>
      <c r="AC34" s="43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20"/>
      <c r="AO34" s="31"/>
      <c r="AP34" s="24"/>
    </row>
    <row r="35" spans="5:42" ht="15" customHeight="1">
      <c r="E35" s="243"/>
      <c r="F35" s="244"/>
      <c r="G35" s="244"/>
      <c r="H35" s="244"/>
      <c r="I35" s="244"/>
      <c r="J35" s="244"/>
      <c r="K35" s="244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8"/>
      <c r="AO35" s="23"/>
      <c r="AP35" s="24"/>
    </row>
    <row r="36" spans="41:42" ht="15" customHeight="1">
      <c r="AO36" s="23"/>
      <c r="AP36" s="24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32">
    <mergeCell ref="S3:AO3"/>
    <mergeCell ref="AP3:BF3"/>
    <mergeCell ref="AP4:BF5"/>
    <mergeCell ref="AP6:BF7"/>
    <mergeCell ref="AL16:AM17"/>
    <mergeCell ref="C1:BF1"/>
    <mergeCell ref="AO12:AS13"/>
    <mergeCell ref="D3:Q3"/>
    <mergeCell ref="E6:K7"/>
    <mergeCell ref="L6:AB7"/>
    <mergeCell ref="AM28:AN29"/>
    <mergeCell ref="AO28:AS29"/>
    <mergeCell ref="AR20:AS21"/>
    <mergeCell ref="AT20:AX21"/>
    <mergeCell ref="AF4:AK5"/>
    <mergeCell ref="AG24:AH25"/>
    <mergeCell ref="AI24:AM25"/>
    <mergeCell ref="AM12:AN13"/>
    <mergeCell ref="E34:K35"/>
    <mergeCell ref="L34:AB35"/>
    <mergeCell ref="E18:K19"/>
    <mergeCell ref="L18:AB19"/>
    <mergeCell ref="E22:K23"/>
    <mergeCell ref="L22:AB23"/>
    <mergeCell ref="E26:K27"/>
    <mergeCell ref="L26:AB27"/>
    <mergeCell ref="E10:K11"/>
    <mergeCell ref="L10:AB11"/>
    <mergeCell ref="E14:K15"/>
    <mergeCell ref="L14:AB15"/>
    <mergeCell ref="E30:K31"/>
    <mergeCell ref="L30:AB31"/>
  </mergeCells>
  <printOptions horizontalCentered="1"/>
  <pageMargins left="0.3937007874015748" right="0.2362204724409449" top="0.984251968503937" bottom="0.3937007874015748" header="0" footer="0"/>
  <pageSetup fitToHeight="1" fitToWidth="1"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L117"/>
  <sheetViews>
    <sheetView zoomScale="80" zoomScaleNormal="80" zoomScaleSheetLayoutView="90" zoomScalePageLayoutView="0" workbookViewId="0" topLeftCell="A25">
      <selection activeCell="T52" sqref="T52:U52"/>
    </sheetView>
  </sheetViews>
  <sheetFormatPr defaultColWidth="2.00390625" defaultRowHeight="15"/>
  <cols>
    <col min="1" max="1" width="6.7109375" style="7" bestFit="1" customWidth="1"/>
    <col min="2" max="2" width="3.421875" style="7" bestFit="1" customWidth="1"/>
    <col min="3" max="58" width="2.57421875" style="7" customWidth="1"/>
    <col min="59" max="59" width="2.00390625" style="7" customWidth="1"/>
    <col min="60" max="16384" width="2.00390625" style="7" customWidth="1"/>
  </cols>
  <sheetData>
    <row r="1" spans="3:64" ht="24" customHeight="1">
      <c r="C1" s="119" t="s">
        <v>33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0"/>
      <c r="BH1" s="10"/>
      <c r="BI1" s="10"/>
      <c r="BJ1" s="10"/>
      <c r="BK1" s="10"/>
      <c r="BL1" s="10"/>
    </row>
    <row r="2" spans="3:64" ht="24" customHeight="1">
      <c r="C2" s="14"/>
      <c r="D2" s="120" t="s">
        <v>21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25"/>
      <c r="S2" s="25"/>
      <c r="T2" s="121" t="s">
        <v>70</v>
      </c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5"/>
      <c r="AT2" s="15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3:58" ht="19.5" customHeight="1">
      <c r="C3" s="2" t="s">
        <v>16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83" t="s">
        <v>11</v>
      </c>
      <c r="AO3" s="283"/>
      <c r="AP3" s="283"/>
      <c r="AQ3" s="283"/>
      <c r="AR3" s="284" t="s">
        <v>19</v>
      </c>
      <c r="AS3" s="284"/>
      <c r="AT3" s="284"/>
      <c r="AU3" s="284"/>
      <c r="AV3" s="284"/>
      <c r="AW3" s="284"/>
      <c r="AX3" s="222"/>
      <c r="AY3" s="222"/>
      <c r="AZ3" s="222"/>
      <c r="BA3" s="222"/>
      <c r="BB3" s="222"/>
      <c r="BC3" s="222"/>
      <c r="BD3" s="222"/>
      <c r="BE3" s="222"/>
      <c r="BF3" s="222"/>
    </row>
    <row r="4" spans="3:52" ht="31.5" customHeight="1">
      <c r="C4" s="232"/>
      <c r="D4" s="233"/>
      <c r="E4" s="233"/>
      <c r="F4" s="233"/>
      <c r="G4" s="233"/>
      <c r="H4" s="233"/>
      <c r="I4" s="234"/>
      <c r="J4" s="235" t="str">
        <f>C5</f>
        <v>上磯中</v>
      </c>
      <c r="K4" s="235"/>
      <c r="L4" s="235"/>
      <c r="M4" s="235"/>
      <c r="N4" s="235"/>
      <c r="O4" s="235"/>
      <c r="P4" s="236" t="str">
        <f>C9</f>
        <v>プレイフル</v>
      </c>
      <c r="Q4" s="237"/>
      <c r="R4" s="237"/>
      <c r="S4" s="237"/>
      <c r="T4" s="237"/>
      <c r="U4" s="238"/>
      <c r="V4" s="236" t="str">
        <f>C13</f>
        <v>亀田中</v>
      </c>
      <c r="W4" s="237"/>
      <c r="X4" s="237"/>
      <c r="Y4" s="237"/>
      <c r="Z4" s="237"/>
      <c r="AA4" s="238"/>
      <c r="AB4" s="236" t="str">
        <f>C17</f>
        <v>瀬棚・北檜山</v>
      </c>
      <c r="AC4" s="237"/>
      <c r="AD4" s="237"/>
      <c r="AE4" s="237"/>
      <c r="AF4" s="237"/>
      <c r="AG4" s="238"/>
      <c r="AH4" s="239" t="s">
        <v>12</v>
      </c>
      <c r="AI4" s="240"/>
      <c r="AJ4" s="110" t="s">
        <v>0</v>
      </c>
      <c r="AK4" s="111"/>
      <c r="AL4" s="110" t="s">
        <v>1</v>
      </c>
      <c r="AM4" s="111"/>
      <c r="AN4" s="110" t="s">
        <v>2</v>
      </c>
      <c r="AO4" s="111"/>
      <c r="AP4" s="110" t="s">
        <v>3</v>
      </c>
      <c r="AQ4" s="111"/>
      <c r="AR4" s="110" t="s">
        <v>4</v>
      </c>
      <c r="AS4" s="111"/>
      <c r="AT4" s="110" t="s">
        <v>5</v>
      </c>
      <c r="AU4" s="111"/>
      <c r="AV4" s="112" t="s">
        <v>6</v>
      </c>
      <c r="AW4" s="113"/>
      <c r="AX4" s="114" t="s">
        <v>7</v>
      </c>
      <c r="AY4" s="115"/>
      <c r="AZ4" s="116"/>
    </row>
    <row r="5" spans="1:53" ht="18" customHeight="1">
      <c r="A5" s="147">
        <f>AX5</f>
        <v>2</v>
      </c>
      <c r="B5" s="148">
        <v>1</v>
      </c>
      <c r="C5" s="223" t="s">
        <v>14</v>
      </c>
      <c r="D5" s="224"/>
      <c r="E5" s="224"/>
      <c r="F5" s="224"/>
      <c r="G5" s="224"/>
      <c r="H5" s="224"/>
      <c r="I5" s="225"/>
      <c r="J5" s="141"/>
      <c r="K5" s="142"/>
      <c r="L5" s="142"/>
      <c r="M5" s="142"/>
      <c r="N5" s="142"/>
      <c r="O5" s="143"/>
      <c r="P5" s="169" t="s">
        <v>69</v>
      </c>
      <c r="Q5" s="170"/>
      <c r="R5" s="170"/>
      <c r="S5" s="170"/>
      <c r="T5" s="170"/>
      <c r="U5" s="171"/>
      <c r="V5" s="169" t="s">
        <v>68</v>
      </c>
      <c r="W5" s="170"/>
      <c r="X5" s="170"/>
      <c r="Y5" s="170"/>
      <c r="Z5" s="170"/>
      <c r="AA5" s="171"/>
      <c r="AB5" s="169"/>
      <c r="AC5" s="170"/>
      <c r="AD5" s="170"/>
      <c r="AE5" s="170"/>
      <c r="AF5" s="170"/>
      <c r="AG5" s="171"/>
      <c r="AH5" s="104">
        <f>SUM(AJ5:AN8)</f>
        <v>2</v>
      </c>
      <c r="AI5" s="105"/>
      <c r="AJ5" s="94">
        <f>COUNTIF(J5:AG5,"○")</f>
        <v>1</v>
      </c>
      <c r="AK5" s="95"/>
      <c r="AL5" s="94">
        <f>COUNTIF(J5:AG5,"△")</f>
        <v>0</v>
      </c>
      <c r="AM5" s="95"/>
      <c r="AN5" s="94">
        <f>COUNTIF(J5:AG5,"●")</f>
        <v>1</v>
      </c>
      <c r="AO5" s="95"/>
      <c r="AP5" s="94">
        <f>AJ5*3+AL5*1</f>
        <v>3</v>
      </c>
      <c r="AQ5" s="95"/>
      <c r="AR5" s="94">
        <f>SUM(J8,P8,V8,AB8,)</f>
        <v>3</v>
      </c>
      <c r="AS5" s="95"/>
      <c r="AT5" s="94">
        <f>SUM(N8,T8,Z8,AF8)</f>
        <v>3</v>
      </c>
      <c r="AU5" s="95"/>
      <c r="AV5" s="135">
        <f>AR5-AT5</f>
        <v>0</v>
      </c>
      <c r="AW5" s="136"/>
      <c r="AX5" s="100">
        <f>IF(ISBLANK(B5),"",RANK(BA5,$BA$5:$BA$20))</f>
        <v>2</v>
      </c>
      <c r="AY5" s="101"/>
      <c r="AZ5" s="102"/>
      <c r="BA5" s="103">
        <f>AP5*10000+AV5*100+AR5</f>
        <v>30003</v>
      </c>
    </row>
    <row r="6" spans="1:53" ht="10.5" customHeight="1">
      <c r="A6" s="147"/>
      <c r="B6" s="148"/>
      <c r="C6" s="226"/>
      <c r="D6" s="227"/>
      <c r="E6" s="227"/>
      <c r="F6" s="227"/>
      <c r="G6" s="227"/>
      <c r="H6" s="227"/>
      <c r="I6" s="228"/>
      <c r="J6" s="144"/>
      <c r="K6" s="128"/>
      <c r="L6" s="26"/>
      <c r="M6" s="26"/>
      <c r="N6" s="128"/>
      <c r="O6" s="145"/>
      <c r="P6" s="166">
        <v>2</v>
      </c>
      <c r="Q6" s="167"/>
      <c r="R6" s="164" t="s">
        <v>8</v>
      </c>
      <c r="S6" s="164"/>
      <c r="T6" s="167">
        <v>0</v>
      </c>
      <c r="U6" s="168"/>
      <c r="V6" s="166">
        <v>0</v>
      </c>
      <c r="W6" s="167"/>
      <c r="X6" s="164" t="s">
        <v>8</v>
      </c>
      <c r="Y6" s="164"/>
      <c r="Z6" s="167">
        <v>1</v>
      </c>
      <c r="AA6" s="168"/>
      <c r="AB6" s="166"/>
      <c r="AC6" s="167"/>
      <c r="AD6" s="164" t="s">
        <v>8</v>
      </c>
      <c r="AE6" s="164"/>
      <c r="AF6" s="167"/>
      <c r="AG6" s="168"/>
      <c r="AH6" s="106"/>
      <c r="AI6" s="107"/>
      <c r="AJ6" s="96"/>
      <c r="AK6" s="97"/>
      <c r="AL6" s="96"/>
      <c r="AM6" s="97"/>
      <c r="AN6" s="96"/>
      <c r="AO6" s="97"/>
      <c r="AP6" s="96"/>
      <c r="AQ6" s="97"/>
      <c r="AR6" s="96"/>
      <c r="AS6" s="97"/>
      <c r="AT6" s="96"/>
      <c r="AU6" s="97"/>
      <c r="AV6" s="137"/>
      <c r="AW6" s="138"/>
      <c r="AX6" s="100"/>
      <c r="AY6" s="101"/>
      <c r="AZ6" s="102"/>
      <c r="BA6" s="103"/>
    </row>
    <row r="7" spans="1:53" ht="10.5" customHeight="1">
      <c r="A7" s="147"/>
      <c r="B7" s="148"/>
      <c r="C7" s="226"/>
      <c r="D7" s="227"/>
      <c r="E7" s="227"/>
      <c r="F7" s="227"/>
      <c r="G7" s="227"/>
      <c r="H7" s="227"/>
      <c r="I7" s="228"/>
      <c r="J7" s="144"/>
      <c r="K7" s="128"/>
      <c r="L7" s="26"/>
      <c r="M7" s="26"/>
      <c r="N7" s="128"/>
      <c r="O7" s="145"/>
      <c r="P7" s="162">
        <v>1</v>
      </c>
      <c r="Q7" s="163"/>
      <c r="R7" s="164" t="s">
        <v>9</v>
      </c>
      <c r="S7" s="164"/>
      <c r="T7" s="163">
        <v>0</v>
      </c>
      <c r="U7" s="165"/>
      <c r="V7" s="162">
        <v>0</v>
      </c>
      <c r="W7" s="163"/>
      <c r="X7" s="164" t="s">
        <v>9</v>
      </c>
      <c r="Y7" s="164"/>
      <c r="Z7" s="163">
        <v>2</v>
      </c>
      <c r="AA7" s="165"/>
      <c r="AB7" s="162"/>
      <c r="AC7" s="163"/>
      <c r="AD7" s="164" t="s">
        <v>9</v>
      </c>
      <c r="AE7" s="164"/>
      <c r="AF7" s="163"/>
      <c r="AG7" s="165"/>
      <c r="AH7" s="106"/>
      <c r="AI7" s="107"/>
      <c r="AJ7" s="96"/>
      <c r="AK7" s="97"/>
      <c r="AL7" s="96"/>
      <c r="AM7" s="97"/>
      <c r="AN7" s="96"/>
      <c r="AO7" s="97"/>
      <c r="AP7" s="96"/>
      <c r="AQ7" s="97"/>
      <c r="AR7" s="96"/>
      <c r="AS7" s="97"/>
      <c r="AT7" s="96"/>
      <c r="AU7" s="97"/>
      <c r="AV7" s="137"/>
      <c r="AW7" s="138"/>
      <c r="AX7" s="100"/>
      <c r="AY7" s="101"/>
      <c r="AZ7" s="102"/>
      <c r="BA7" s="103"/>
    </row>
    <row r="8" spans="1:53" ht="10.5" customHeight="1">
      <c r="A8" s="147"/>
      <c r="B8" s="148"/>
      <c r="C8" s="229"/>
      <c r="D8" s="230"/>
      <c r="E8" s="230"/>
      <c r="F8" s="230"/>
      <c r="G8" s="230"/>
      <c r="H8" s="230"/>
      <c r="I8" s="231"/>
      <c r="J8" s="126"/>
      <c r="K8" s="127"/>
      <c r="L8" s="27"/>
      <c r="M8" s="27"/>
      <c r="N8" s="127"/>
      <c r="O8" s="146"/>
      <c r="P8" s="158">
        <f>IF(ISBLANK(P5),"",SUM(P6:P7))</f>
        <v>3</v>
      </c>
      <c r="Q8" s="159"/>
      <c r="R8" s="160" t="s">
        <v>10</v>
      </c>
      <c r="S8" s="160"/>
      <c r="T8" s="159">
        <f>IF(ISBLANK(P5),"",SUM(T6:T7))</f>
        <v>0</v>
      </c>
      <c r="U8" s="161"/>
      <c r="V8" s="158">
        <f>IF(ISBLANK(V5),"",SUM(V6:V7))</f>
        <v>0</v>
      </c>
      <c r="W8" s="159"/>
      <c r="X8" s="160" t="s">
        <v>10</v>
      </c>
      <c r="Y8" s="160"/>
      <c r="Z8" s="159">
        <f>IF(ISBLANK(V5),"",SUM(Z6:Z7))</f>
        <v>3</v>
      </c>
      <c r="AA8" s="161"/>
      <c r="AB8" s="158">
        <f>IF(ISBLANK(AB5),"",SUM(AB6:AB7))</f>
      </c>
      <c r="AC8" s="159"/>
      <c r="AD8" s="160" t="s">
        <v>10</v>
      </c>
      <c r="AE8" s="160"/>
      <c r="AF8" s="159">
        <f>IF(ISBLANK(AB5),"",SUM(AF6:AF7))</f>
      </c>
      <c r="AG8" s="161"/>
      <c r="AH8" s="108"/>
      <c r="AI8" s="109"/>
      <c r="AJ8" s="98"/>
      <c r="AK8" s="99"/>
      <c r="AL8" s="98"/>
      <c r="AM8" s="99"/>
      <c r="AN8" s="98"/>
      <c r="AO8" s="99"/>
      <c r="AP8" s="98"/>
      <c r="AQ8" s="99"/>
      <c r="AR8" s="98"/>
      <c r="AS8" s="99"/>
      <c r="AT8" s="98"/>
      <c r="AU8" s="99"/>
      <c r="AV8" s="139"/>
      <c r="AW8" s="140"/>
      <c r="AX8" s="100"/>
      <c r="AY8" s="101"/>
      <c r="AZ8" s="102"/>
      <c r="BA8" s="103"/>
    </row>
    <row r="9" spans="1:53" ht="18" customHeight="1">
      <c r="A9" s="147">
        <f>AX9</f>
        <v>4</v>
      </c>
      <c r="B9" s="148">
        <v>2</v>
      </c>
      <c r="C9" s="223" t="s">
        <v>36</v>
      </c>
      <c r="D9" s="224"/>
      <c r="E9" s="224"/>
      <c r="F9" s="224"/>
      <c r="G9" s="224"/>
      <c r="H9" s="224"/>
      <c r="I9" s="225"/>
      <c r="J9" s="169" t="s">
        <v>100</v>
      </c>
      <c r="K9" s="170"/>
      <c r="L9" s="170"/>
      <c r="M9" s="170"/>
      <c r="N9" s="170"/>
      <c r="O9" s="171"/>
      <c r="P9" s="141"/>
      <c r="Q9" s="142"/>
      <c r="R9" s="142"/>
      <c r="S9" s="142"/>
      <c r="T9" s="142"/>
      <c r="U9" s="143"/>
      <c r="V9" s="169" t="s">
        <v>120</v>
      </c>
      <c r="W9" s="170"/>
      <c r="X9" s="170"/>
      <c r="Y9" s="170"/>
      <c r="Z9" s="170"/>
      <c r="AA9" s="171"/>
      <c r="AB9" s="141"/>
      <c r="AC9" s="142"/>
      <c r="AD9" s="142"/>
      <c r="AE9" s="142"/>
      <c r="AF9" s="142"/>
      <c r="AG9" s="143"/>
      <c r="AH9" s="104">
        <f>SUM(AJ9:AN12)</f>
        <v>2</v>
      </c>
      <c r="AI9" s="105"/>
      <c r="AJ9" s="94">
        <f>COUNTIF(J9:AG9,"○")</f>
        <v>0</v>
      </c>
      <c r="AK9" s="95"/>
      <c r="AL9" s="94">
        <f>COUNTIF(J9:AG9,"△")</f>
        <v>0</v>
      </c>
      <c r="AM9" s="95"/>
      <c r="AN9" s="94">
        <f>COUNTIF(J9:AG9,"●")</f>
        <v>2</v>
      </c>
      <c r="AO9" s="95"/>
      <c r="AP9" s="94">
        <f>AJ9*3+AL9*1</f>
        <v>0</v>
      </c>
      <c r="AQ9" s="95"/>
      <c r="AR9" s="94">
        <f>SUM(J12,P12,V12,AB12,)</f>
        <v>0</v>
      </c>
      <c r="AS9" s="95"/>
      <c r="AT9" s="94">
        <f>SUM(N12,T12,Z12,AF12)</f>
        <v>5</v>
      </c>
      <c r="AU9" s="95"/>
      <c r="AV9" s="135">
        <f>AR9-AT9</f>
        <v>-5</v>
      </c>
      <c r="AW9" s="136"/>
      <c r="AX9" s="100">
        <f>IF(ISBLANK(B9),"",RANK(BA9,$BA$5:$BA$20))</f>
        <v>4</v>
      </c>
      <c r="AY9" s="101"/>
      <c r="AZ9" s="102"/>
      <c r="BA9" s="103">
        <f>AP9*10000+AV9*100+AR9</f>
        <v>-500</v>
      </c>
    </row>
    <row r="10" spans="1:53" ht="10.5" customHeight="1">
      <c r="A10" s="147"/>
      <c r="B10" s="148"/>
      <c r="C10" s="226"/>
      <c r="D10" s="227"/>
      <c r="E10" s="227"/>
      <c r="F10" s="227"/>
      <c r="G10" s="227"/>
      <c r="H10" s="227"/>
      <c r="I10" s="228"/>
      <c r="J10" s="166">
        <f>IF(ISBLANK(J9),"",T6)</f>
        <v>0</v>
      </c>
      <c r="K10" s="167"/>
      <c r="L10" s="164" t="s">
        <v>8</v>
      </c>
      <c r="M10" s="164"/>
      <c r="N10" s="167">
        <f>IF(ISBLANK(J9),"",P6)</f>
        <v>2</v>
      </c>
      <c r="O10" s="168"/>
      <c r="P10" s="144"/>
      <c r="Q10" s="128"/>
      <c r="R10" s="128"/>
      <c r="S10" s="128"/>
      <c r="T10" s="128"/>
      <c r="U10" s="145"/>
      <c r="V10" s="166">
        <v>0</v>
      </c>
      <c r="W10" s="167"/>
      <c r="X10" s="164" t="s">
        <v>8</v>
      </c>
      <c r="Y10" s="164"/>
      <c r="Z10" s="167">
        <v>1</v>
      </c>
      <c r="AA10" s="168"/>
      <c r="AB10" s="132"/>
      <c r="AC10" s="133"/>
      <c r="AD10" s="128" t="s">
        <v>8</v>
      </c>
      <c r="AE10" s="128"/>
      <c r="AF10" s="133"/>
      <c r="AG10" s="134"/>
      <c r="AH10" s="106"/>
      <c r="AI10" s="107"/>
      <c r="AJ10" s="96"/>
      <c r="AK10" s="97"/>
      <c r="AL10" s="96"/>
      <c r="AM10" s="97"/>
      <c r="AN10" s="96"/>
      <c r="AO10" s="97"/>
      <c r="AP10" s="96"/>
      <c r="AQ10" s="97"/>
      <c r="AR10" s="96"/>
      <c r="AS10" s="97"/>
      <c r="AT10" s="96"/>
      <c r="AU10" s="97"/>
      <c r="AV10" s="137"/>
      <c r="AW10" s="138"/>
      <c r="AX10" s="100"/>
      <c r="AY10" s="101"/>
      <c r="AZ10" s="102"/>
      <c r="BA10" s="103"/>
    </row>
    <row r="11" spans="1:53" ht="10.5" customHeight="1">
      <c r="A11" s="147"/>
      <c r="B11" s="148"/>
      <c r="C11" s="226"/>
      <c r="D11" s="227"/>
      <c r="E11" s="227"/>
      <c r="F11" s="227"/>
      <c r="G11" s="227"/>
      <c r="H11" s="227"/>
      <c r="I11" s="228"/>
      <c r="J11" s="162">
        <f>IF(ISBLANK(J9),"",T7)</f>
        <v>0</v>
      </c>
      <c r="K11" s="163"/>
      <c r="L11" s="164" t="s">
        <v>9</v>
      </c>
      <c r="M11" s="164"/>
      <c r="N11" s="163">
        <f>IF(ISBLANK(J9),"",P7)</f>
        <v>1</v>
      </c>
      <c r="O11" s="165"/>
      <c r="P11" s="144"/>
      <c r="Q11" s="128"/>
      <c r="R11" s="128"/>
      <c r="S11" s="128"/>
      <c r="T11" s="128"/>
      <c r="U11" s="145"/>
      <c r="V11" s="162">
        <v>0</v>
      </c>
      <c r="W11" s="163"/>
      <c r="X11" s="164" t="s">
        <v>9</v>
      </c>
      <c r="Y11" s="164"/>
      <c r="Z11" s="163">
        <v>1</v>
      </c>
      <c r="AA11" s="165"/>
      <c r="AB11" s="131"/>
      <c r="AC11" s="129"/>
      <c r="AD11" s="128" t="s">
        <v>9</v>
      </c>
      <c r="AE11" s="128"/>
      <c r="AF11" s="129"/>
      <c r="AG11" s="130"/>
      <c r="AH11" s="106"/>
      <c r="AI11" s="107"/>
      <c r="AJ11" s="96"/>
      <c r="AK11" s="97"/>
      <c r="AL11" s="96"/>
      <c r="AM11" s="97"/>
      <c r="AN11" s="96"/>
      <c r="AO11" s="97"/>
      <c r="AP11" s="96"/>
      <c r="AQ11" s="97"/>
      <c r="AR11" s="96"/>
      <c r="AS11" s="97"/>
      <c r="AT11" s="96"/>
      <c r="AU11" s="97"/>
      <c r="AV11" s="137"/>
      <c r="AW11" s="138"/>
      <c r="AX11" s="100"/>
      <c r="AY11" s="101"/>
      <c r="AZ11" s="102"/>
      <c r="BA11" s="103"/>
    </row>
    <row r="12" spans="1:53" ht="10.5" customHeight="1">
      <c r="A12" s="147"/>
      <c r="B12" s="148"/>
      <c r="C12" s="229"/>
      <c r="D12" s="230"/>
      <c r="E12" s="230"/>
      <c r="F12" s="230"/>
      <c r="G12" s="230"/>
      <c r="H12" s="230"/>
      <c r="I12" s="231"/>
      <c r="J12" s="158">
        <f>IF(ISBLANK(J9),"",SUM(J10:J11))</f>
        <v>0</v>
      </c>
      <c r="K12" s="159"/>
      <c r="L12" s="160" t="s">
        <v>10</v>
      </c>
      <c r="M12" s="160"/>
      <c r="N12" s="159">
        <f>IF(ISBLANK(J9),"",SUM(N10:O11))</f>
        <v>3</v>
      </c>
      <c r="O12" s="161"/>
      <c r="P12" s="126"/>
      <c r="Q12" s="127"/>
      <c r="R12" s="127"/>
      <c r="S12" s="127"/>
      <c r="T12" s="127"/>
      <c r="U12" s="146"/>
      <c r="V12" s="158">
        <f>IF(ISBLANK(V9),"",SUM(V10:V11))</f>
        <v>0</v>
      </c>
      <c r="W12" s="159"/>
      <c r="X12" s="160" t="s">
        <v>10</v>
      </c>
      <c r="Y12" s="160"/>
      <c r="Z12" s="159">
        <f>IF(ISBLANK(V9),"",SUM(Z10:Z11))</f>
        <v>2</v>
      </c>
      <c r="AA12" s="161"/>
      <c r="AB12" s="122">
        <f>IF(ISBLANK(AB9),"",SUM(AB10:AB11))</f>
      </c>
      <c r="AC12" s="123"/>
      <c r="AD12" s="124" t="s">
        <v>10</v>
      </c>
      <c r="AE12" s="124"/>
      <c r="AF12" s="123">
        <f>IF(ISBLANK(AB9),"",SUM(AF10:AF11))</f>
      </c>
      <c r="AG12" s="125"/>
      <c r="AH12" s="108"/>
      <c r="AI12" s="109"/>
      <c r="AJ12" s="98"/>
      <c r="AK12" s="99"/>
      <c r="AL12" s="98"/>
      <c r="AM12" s="99"/>
      <c r="AN12" s="98"/>
      <c r="AO12" s="99"/>
      <c r="AP12" s="98"/>
      <c r="AQ12" s="99"/>
      <c r="AR12" s="98"/>
      <c r="AS12" s="99"/>
      <c r="AT12" s="98"/>
      <c r="AU12" s="99"/>
      <c r="AV12" s="139"/>
      <c r="AW12" s="140"/>
      <c r="AX12" s="100"/>
      <c r="AY12" s="101"/>
      <c r="AZ12" s="102"/>
      <c r="BA12" s="103"/>
    </row>
    <row r="13" spans="1:53" ht="18" customHeight="1">
      <c r="A13" s="147">
        <f>AX13</f>
        <v>1</v>
      </c>
      <c r="B13" s="148">
        <v>3</v>
      </c>
      <c r="C13" s="223" t="s">
        <v>13</v>
      </c>
      <c r="D13" s="224"/>
      <c r="E13" s="224"/>
      <c r="F13" s="224"/>
      <c r="G13" s="224"/>
      <c r="H13" s="224"/>
      <c r="I13" s="225"/>
      <c r="J13" s="169" t="s">
        <v>69</v>
      </c>
      <c r="K13" s="170"/>
      <c r="L13" s="170"/>
      <c r="M13" s="170"/>
      <c r="N13" s="170"/>
      <c r="O13" s="171"/>
      <c r="P13" s="169" t="s">
        <v>98</v>
      </c>
      <c r="Q13" s="170"/>
      <c r="R13" s="170"/>
      <c r="S13" s="170"/>
      <c r="T13" s="170"/>
      <c r="U13" s="171"/>
      <c r="V13" s="141"/>
      <c r="W13" s="142"/>
      <c r="X13" s="142"/>
      <c r="Y13" s="142"/>
      <c r="Z13" s="142"/>
      <c r="AA13" s="143"/>
      <c r="AB13" s="141" t="s">
        <v>96</v>
      </c>
      <c r="AC13" s="142"/>
      <c r="AD13" s="142"/>
      <c r="AE13" s="142"/>
      <c r="AF13" s="142"/>
      <c r="AG13" s="143"/>
      <c r="AH13" s="104">
        <f>SUM(AJ13:AN16)</f>
        <v>3</v>
      </c>
      <c r="AI13" s="105"/>
      <c r="AJ13" s="94">
        <f>COUNTIF(J13:AG13,"○")</f>
        <v>2</v>
      </c>
      <c r="AK13" s="95"/>
      <c r="AL13" s="94">
        <f>COUNTIF(J13:AG13,"△")</f>
        <v>1</v>
      </c>
      <c r="AM13" s="95"/>
      <c r="AN13" s="94">
        <f>COUNTIF(J13:AG13,"●")</f>
        <v>0</v>
      </c>
      <c r="AO13" s="95"/>
      <c r="AP13" s="94">
        <f>AJ13*3+AL13*1</f>
        <v>7</v>
      </c>
      <c r="AQ13" s="95"/>
      <c r="AR13" s="94">
        <f>SUM(J16,P16,V16,AB16)</f>
        <v>6</v>
      </c>
      <c r="AS13" s="95"/>
      <c r="AT13" s="94">
        <f>SUM(N16,T16,Z16,AF16)</f>
        <v>1</v>
      </c>
      <c r="AU13" s="95"/>
      <c r="AV13" s="135">
        <f>AR13-AT13</f>
        <v>5</v>
      </c>
      <c r="AW13" s="136"/>
      <c r="AX13" s="100">
        <f>IF(ISBLANK(B13),"",RANK(BA13,$BA$5:$BA$20))</f>
        <v>1</v>
      </c>
      <c r="AY13" s="101"/>
      <c r="AZ13" s="102"/>
      <c r="BA13" s="103">
        <f>AP13*10000+AV13*100+AR13</f>
        <v>70506</v>
      </c>
    </row>
    <row r="14" spans="1:53" ht="10.5" customHeight="1">
      <c r="A14" s="147"/>
      <c r="B14" s="148"/>
      <c r="C14" s="226"/>
      <c r="D14" s="227"/>
      <c r="E14" s="227"/>
      <c r="F14" s="227"/>
      <c r="G14" s="227"/>
      <c r="H14" s="227"/>
      <c r="I14" s="228"/>
      <c r="J14" s="166">
        <f>IF(ISBLANK(J13),"",Z6)</f>
        <v>1</v>
      </c>
      <c r="K14" s="167"/>
      <c r="L14" s="164" t="s">
        <v>8</v>
      </c>
      <c r="M14" s="164"/>
      <c r="N14" s="167">
        <f>IF(ISBLANK(J13),"",V6)</f>
        <v>0</v>
      </c>
      <c r="O14" s="168"/>
      <c r="P14" s="166">
        <f>IF(ISBLANK(P13),"",Z10)</f>
        <v>1</v>
      </c>
      <c r="Q14" s="167"/>
      <c r="R14" s="164" t="s">
        <v>8</v>
      </c>
      <c r="S14" s="164"/>
      <c r="T14" s="167">
        <f>IF(ISBLANK(P13),"",V10)</f>
        <v>0</v>
      </c>
      <c r="U14" s="168"/>
      <c r="V14" s="144"/>
      <c r="W14" s="128"/>
      <c r="X14" s="128"/>
      <c r="Y14" s="128"/>
      <c r="Z14" s="128"/>
      <c r="AA14" s="145"/>
      <c r="AB14" s="132">
        <v>0</v>
      </c>
      <c r="AC14" s="133"/>
      <c r="AD14" s="128" t="s">
        <v>8</v>
      </c>
      <c r="AE14" s="128"/>
      <c r="AF14" s="133">
        <v>0</v>
      </c>
      <c r="AG14" s="134"/>
      <c r="AH14" s="106"/>
      <c r="AI14" s="107"/>
      <c r="AJ14" s="96"/>
      <c r="AK14" s="97"/>
      <c r="AL14" s="96"/>
      <c r="AM14" s="97"/>
      <c r="AN14" s="96"/>
      <c r="AO14" s="97"/>
      <c r="AP14" s="96"/>
      <c r="AQ14" s="97"/>
      <c r="AR14" s="96"/>
      <c r="AS14" s="97"/>
      <c r="AT14" s="96"/>
      <c r="AU14" s="97"/>
      <c r="AV14" s="137"/>
      <c r="AW14" s="138"/>
      <c r="AX14" s="100"/>
      <c r="AY14" s="101"/>
      <c r="AZ14" s="102"/>
      <c r="BA14" s="103"/>
    </row>
    <row r="15" spans="1:53" ht="10.5" customHeight="1">
      <c r="A15" s="147"/>
      <c r="B15" s="148"/>
      <c r="C15" s="226"/>
      <c r="D15" s="227"/>
      <c r="E15" s="227"/>
      <c r="F15" s="227"/>
      <c r="G15" s="227"/>
      <c r="H15" s="227"/>
      <c r="I15" s="228"/>
      <c r="J15" s="162">
        <f>IF(ISBLANK(J13),"",Z7)</f>
        <v>2</v>
      </c>
      <c r="K15" s="163"/>
      <c r="L15" s="164" t="s">
        <v>9</v>
      </c>
      <c r="M15" s="164"/>
      <c r="N15" s="163">
        <f>IF(ISBLANK(J13),"",V7)</f>
        <v>0</v>
      </c>
      <c r="O15" s="165"/>
      <c r="P15" s="162">
        <f>IF(ISBLANK(P13),"",Z11)</f>
        <v>1</v>
      </c>
      <c r="Q15" s="163"/>
      <c r="R15" s="164" t="s">
        <v>9</v>
      </c>
      <c r="S15" s="164"/>
      <c r="T15" s="163">
        <f>IF(ISBLANK(P13),"",V11)</f>
        <v>0</v>
      </c>
      <c r="U15" s="165"/>
      <c r="V15" s="144"/>
      <c r="W15" s="128"/>
      <c r="X15" s="128"/>
      <c r="Y15" s="128"/>
      <c r="Z15" s="128"/>
      <c r="AA15" s="145"/>
      <c r="AB15" s="131">
        <v>1</v>
      </c>
      <c r="AC15" s="129"/>
      <c r="AD15" s="128" t="s">
        <v>9</v>
      </c>
      <c r="AE15" s="128"/>
      <c r="AF15" s="129">
        <v>1</v>
      </c>
      <c r="AG15" s="130"/>
      <c r="AH15" s="106"/>
      <c r="AI15" s="107"/>
      <c r="AJ15" s="96"/>
      <c r="AK15" s="97"/>
      <c r="AL15" s="96"/>
      <c r="AM15" s="97"/>
      <c r="AN15" s="96"/>
      <c r="AO15" s="97"/>
      <c r="AP15" s="96"/>
      <c r="AQ15" s="97"/>
      <c r="AR15" s="96"/>
      <c r="AS15" s="97"/>
      <c r="AT15" s="96"/>
      <c r="AU15" s="97"/>
      <c r="AV15" s="137"/>
      <c r="AW15" s="138"/>
      <c r="AX15" s="100"/>
      <c r="AY15" s="101"/>
      <c r="AZ15" s="102"/>
      <c r="BA15" s="103"/>
    </row>
    <row r="16" spans="1:53" ht="10.5" customHeight="1">
      <c r="A16" s="147"/>
      <c r="B16" s="148"/>
      <c r="C16" s="229"/>
      <c r="D16" s="230"/>
      <c r="E16" s="230"/>
      <c r="F16" s="230"/>
      <c r="G16" s="230"/>
      <c r="H16" s="230"/>
      <c r="I16" s="231"/>
      <c r="J16" s="158">
        <f>IF(ISBLANK(J13),"",SUM(J14:J15))</f>
        <v>3</v>
      </c>
      <c r="K16" s="159"/>
      <c r="L16" s="160" t="s">
        <v>10</v>
      </c>
      <c r="M16" s="160"/>
      <c r="N16" s="159">
        <f>IF(ISBLANK(J13),"",SUM(N14:O15))</f>
        <v>0</v>
      </c>
      <c r="O16" s="161"/>
      <c r="P16" s="158">
        <f>IF(ISBLANK(P13),"",SUM(P14:P15))</f>
        <v>2</v>
      </c>
      <c r="Q16" s="159"/>
      <c r="R16" s="160" t="s">
        <v>10</v>
      </c>
      <c r="S16" s="160"/>
      <c r="T16" s="159">
        <f>IF(ISBLANK(P13),"",SUM(T14:T15))</f>
        <v>0</v>
      </c>
      <c r="U16" s="161"/>
      <c r="V16" s="126"/>
      <c r="W16" s="127"/>
      <c r="X16" s="127"/>
      <c r="Y16" s="127"/>
      <c r="Z16" s="127"/>
      <c r="AA16" s="146"/>
      <c r="AB16" s="122">
        <f>IF(ISBLANK(AB13),"",SUM(AB14:AB15))</f>
        <v>1</v>
      </c>
      <c r="AC16" s="123"/>
      <c r="AD16" s="124" t="s">
        <v>10</v>
      </c>
      <c r="AE16" s="124"/>
      <c r="AF16" s="123">
        <f>IF(ISBLANK(AB13),"",SUM(AF14:AF15))</f>
        <v>1</v>
      </c>
      <c r="AG16" s="125"/>
      <c r="AH16" s="108"/>
      <c r="AI16" s="109"/>
      <c r="AJ16" s="98"/>
      <c r="AK16" s="99"/>
      <c r="AL16" s="98"/>
      <c r="AM16" s="99"/>
      <c r="AN16" s="98"/>
      <c r="AO16" s="99"/>
      <c r="AP16" s="98"/>
      <c r="AQ16" s="99"/>
      <c r="AR16" s="98"/>
      <c r="AS16" s="99"/>
      <c r="AT16" s="98"/>
      <c r="AU16" s="99"/>
      <c r="AV16" s="139"/>
      <c r="AW16" s="140"/>
      <c r="AX16" s="100"/>
      <c r="AY16" s="101"/>
      <c r="AZ16" s="102"/>
      <c r="BA16" s="103"/>
    </row>
    <row r="17" spans="1:53" ht="18" customHeight="1">
      <c r="A17" s="147">
        <f>AX17</f>
        <v>3</v>
      </c>
      <c r="B17" s="148">
        <v>4</v>
      </c>
      <c r="C17" s="223" t="s">
        <v>37</v>
      </c>
      <c r="D17" s="224"/>
      <c r="E17" s="224"/>
      <c r="F17" s="224"/>
      <c r="G17" s="224"/>
      <c r="H17" s="224"/>
      <c r="I17" s="225"/>
      <c r="J17" s="141"/>
      <c r="K17" s="142"/>
      <c r="L17" s="142"/>
      <c r="M17" s="142"/>
      <c r="N17" s="142"/>
      <c r="O17" s="143"/>
      <c r="P17" s="141"/>
      <c r="Q17" s="142"/>
      <c r="R17" s="142"/>
      <c r="S17" s="142"/>
      <c r="T17" s="142"/>
      <c r="U17" s="143"/>
      <c r="V17" s="141" t="s">
        <v>97</v>
      </c>
      <c r="W17" s="142"/>
      <c r="X17" s="142"/>
      <c r="Y17" s="142"/>
      <c r="Z17" s="142"/>
      <c r="AA17" s="143"/>
      <c r="AB17" s="141"/>
      <c r="AC17" s="142"/>
      <c r="AD17" s="142"/>
      <c r="AE17" s="142"/>
      <c r="AF17" s="142"/>
      <c r="AG17" s="143"/>
      <c r="AH17" s="104">
        <f>SUM(AJ17:AN20)</f>
        <v>1</v>
      </c>
      <c r="AI17" s="105"/>
      <c r="AJ17" s="94">
        <f>COUNTIF(J17:AG17,"○")</f>
        <v>0</v>
      </c>
      <c r="AK17" s="95"/>
      <c r="AL17" s="94">
        <f>COUNTIF(J17:AG17,"△")</f>
        <v>1</v>
      </c>
      <c r="AM17" s="95"/>
      <c r="AN17" s="94">
        <f>COUNTIF(J17:AG17,"●")</f>
        <v>0</v>
      </c>
      <c r="AO17" s="95"/>
      <c r="AP17" s="94">
        <f>AJ17*3+AL17*1</f>
        <v>1</v>
      </c>
      <c r="AQ17" s="95"/>
      <c r="AR17" s="94">
        <f>SUM(J20,P20,V20,AB20)</f>
        <v>1</v>
      </c>
      <c r="AS17" s="95"/>
      <c r="AT17" s="94">
        <f>SUM(N20,T20,Z20,AF20)</f>
        <v>1</v>
      </c>
      <c r="AU17" s="95"/>
      <c r="AV17" s="135">
        <f>AR17-AT17</f>
        <v>0</v>
      </c>
      <c r="AW17" s="136"/>
      <c r="AX17" s="100">
        <f>IF(ISBLANK(B17),"",RANK(BA17,$BA$5:$BA$20))</f>
        <v>3</v>
      </c>
      <c r="AY17" s="101"/>
      <c r="AZ17" s="102"/>
      <c r="BA17" s="103">
        <f>AP17*10000+AV17*100+AR17</f>
        <v>10001</v>
      </c>
    </row>
    <row r="18" spans="1:53" ht="10.5" customHeight="1">
      <c r="A18" s="147"/>
      <c r="B18" s="148"/>
      <c r="C18" s="226"/>
      <c r="D18" s="227"/>
      <c r="E18" s="227"/>
      <c r="F18" s="227"/>
      <c r="G18" s="227"/>
      <c r="H18" s="227"/>
      <c r="I18" s="228"/>
      <c r="J18" s="132">
        <f>IF(ISBLANK(J17),"",AF6)</f>
      </c>
      <c r="K18" s="133"/>
      <c r="L18" s="128" t="s">
        <v>8</v>
      </c>
      <c r="M18" s="128"/>
      <c r="N18" s="133">
        <f>IF(ISBLANK(J17),"",AB6)</f>
      </c>
      <c r="O18" s="134"/>
      <c r="P18" s="132">
        <f>IF(ISBLANK(P17),"",AF10)</f>
      </c>
      <c r="Q18" s="133"/>
      <c r="R18" s="128" t="s">
        <v>8</v>
      </c>
      <c r="S18" s="128"/>
      <c r="T18" s="133">
        <f>IF(ISBLANK(P17),"",AB10)</f>
      </c>
      <c r="U18" s="134"/>
      <c r="V18" s="132">
        <f>IF(ISBLANK(V17),"",AF14)</f>
        <v>0</v>
      </c>
      <c r="W18" s="133"/>
      <c r="X18" s="128" t="s">
        <v>8</v>
      </c>
      <c r="Y18" s="128"/>
      <c r="Z18" s="133">
        <f>IF(ISBLANK(V17),"",AB14)</f>
        <v>0</v>
      </c>
      <c r="AA18" s="134"/>
      <c r="AB18" s="144"/>
      <c r="AC18" s="128"/>
      <c r="AD18" s="128"/>
      <c r="AE18" s="128"/>
      <c r="AF18" s="128"/>
      <c r="AG18" s="145"/>
      <c r="AH18" s="106"/>
      <c r="AI18" s="107"/>
      <c r="AJ18" s="96"/>
      <c r="AK18" s="97"/>
      <c r="AL18" s="96"/>
      <c r="AM18" s="97"/>
      <c r="AN18" s="96"/>
      <c r="AO18" s="97"/>
      <c r="AP18" s="96"/>
      <c r="AQ18" s="97"/>
      <c r="AR18" s="96"/>
      <c r="AS18" s="97"/>
      <c r="AT18" s="96"/>
      <c r="AU18" s="97"/>
      <c r="AV18" s="137"/>
      <c r="AW18" s="138"/>
      <c r="AX18" s="100"/>
      <c r="AY18" s="101"/>
      <c r="AZ18" s="102"/>
      <c r="BA18" s="103"/>
    </row>
    <row r="19" spans="1:53" ht="10.5" customHeight="1">
      <c r="A19" s="147"/>
      <c r="B19" s="148"/>
      <c r="C19" s="226"/>
      <c r="D19" s="227"/>
      <c r="E19" s="227"/>
      <c r="F19" s="227"/>
      <c r="G19" s="227"/>
      <c r="H19" s="227"/>
      <c r="I19" s="228"/>
      <c r="J19" s="131">
        <f>IF(ISBLANK(J17),"",AF7)</f>
      </c>
      <c r="K19" s="129"/>
      <c r="L19" s="128" t="s">
        <v>9</v>
      </c>
      <c r="M19" s="128"/>
      <c r="N19" s="129">
        <f>IF(ISBLANK(J17),"",AB7)</f>
      </c>
      <c r="O19" s="130"/>
      <c r="P19" s="131">
        <f>IF(ISBLANK(P17),"",AF11)</f>
      </c>
      <c r="Q19" s="129"/>
      <c r="R19" s="128" t="s">
        <v>9</v>
      </c>
      <c r="S19" s="128"/>
      <c r="T19" s="129">
        <f>IF(ISBLANK(P17),"",AB11)</f>
      </c>
      <c r="U19" s="130"/>
      <c r="V19" s="131">
        <f>IF(ISBLANK(V17),"",AF15)</f>
        <v>1</v>
      </c>
      <c r="W19" s="129"/>
      <c r="X19" s="128" t="s">
        <v>9</v>
      </c>
      <c r="Y19" s="128"/>
      <c r="Z19" s="129">
        <f>IF(ISBLANK(V17),"",AB15)</f>
        <v>1</v>
      </c>
      <c r="AA19" s="130"/>
      <c r="AB19" s="144"/>
      <c r="AC19" s="128"/>
      <c r="AD19" s="128"/>
      <c r="AE19" s="128"/>
      <c r="AF19" s="128"/>
      <c r="AG19" s="145"/>
      <c r="AH19" s="106"/>
      <c r="AI19" s="107"/>
      <c r="AJ19" s="96"/>
      <c r="AK19" s="97"/>
      <c r="AL19" s="96"/>
      <c r="AM19" s="97"/>
      <c r="AN19" s="96"/>
      <c r="AO19" s="97"/>
      <c r="AP19" s="96"/>
      <c r="AQ19" s="97"/>
      <c r="AR19" s="96"/>
      <c r="AS19" s="97"/>
      <c r="AT19" s="96"/>
      <c r="AU19" s="97"/>
      <c r="AV19" s="137"/>
      <c r="AW19" s="138"/>
      <c r="AX19" s="100"/>
      <c r="AY19" s="101"/>
      <c r="AZ19" s="102"/>
      <c r="BA19" s="103"/>
    </row>
    <row r="20" spans="1:53" ht="10.5" customHeight="1">
      <c r="A20" s="147"/>
      <c r="B20" s="148"/>
      <c r="C20" s="229"/>
      <c r="D20" s="230"/>
      <c r="E20" s="230"/>
      <c r="F20" s="230"/>
      <c r="G20" s="230"/>
      <c r="H20" s="230"/>
      <c r="I20" s="231"/>
      <c r="J20" s="122">
        <f>IF(ISBLANK(J17),"",SUM(J18:J19))</f>
      </c>
      <c r="K20" s="123"/>
      <c r="L20" s="124" t="s">
        <v>10</v>
      </c>
      <c r="M20" s="124"/>
      <c r="N20" s="123">
        <f>IF(ISBLANK(J17),"",SUM(N18:O19))</f>
      </c>
      <c r="O20" s="125"/>
      <c r="P20" s="122">
        <f>IF(ISBLANK(P17),"",SUM(P18:P19))</f>
      </c>
      <c r="Q20" s="123"/>
      <c r="R20" s="124" t="s">
        <v>10</v>
      </c>
      <c r="S20" s="124"/>
      <c r="T20" s="123">
        <f>IF(ISBLANK(P17),"",SUM(T18:U19))</f>
      </c>
      <c r="U20" s="125"/>
      <c r="V20" s="122">
        <f>IF(ISBLANK(V17),"",SUM(V18:V19))</f>
        <v>1</v>
      </c>
      <c r="W20" s="123"/>
      <c r="X20" s="124" t="s">
        <v>10</v>
      </c>
      <c r="Y20" s="124"/>
      <c r="Z20" s="123">
        <f>IF(ISBLANK(V17),"",SUM(Z18:AA19))</f>
        <v>1</v>
      </c>
      <c r="AA20" s="125"/>
      <c r="AB20" s="126"/>
      <c r="AC20" s="127"/>
      <c r="AD20" s="127"/>
      <c r="AE20" s="127"/>
      <c r="AF20" s="127"/>
      <c r="AG20" s="146"/>
      <c r="AH20" s="108"/>
      <c r="AI20" s="109"/>
      <c r="AJ20" s="98"/>
      <c r="AK20" s="99"/>
      <c r="AL20" s="98"/>
      <c r="AM20" s="99"/>
      <c r="AN20" s="98"/>
      <c r="AO20" s="99"/>
      <c r="AP20" s="98"/>
      <c r="AQ20" s="99"/>
      <c r="AR20" s="98"/>
      <c r="AS20" s="99"/>
      <c r="AT20" s="98"/>
      <c r="AU20" s="99"/>
      <c r="AV20" s="139"/>
      <c r="AW20" s="140"/>
      <c r="AX20" s="100"/>
      <c r="AY20" s="101"/>
      <c r="AZ20" s="102"/>
      <c r="BA20" s="103"/>
    </row>
    <row r="21" spans="2:9" ht="10.5" customHeight="1">
      <c r="B21" s="9"/>
      <c r="C21" s="3"/>
      <c r="D21" s="3"/>
      <c r="E21" s="3"/>
      <c r="F21" s="3"/>
      <c r="G21" s="3"/>
      <c r="H21" s="3"/>
      <c r="I21" s="3"/>
    </row>
    <row r="22" spans="3:58" ht="19.5" customHeight="1">
      <c r="C22" s="1" t="s">
        <v>17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283" t="s">
        <v>11</v>
      </c>
      <c r="AO22" s="283"/>
      <c r="AP22" s="283"/>
      <c r="AQ22" s="283"/>
      <c r="AR22" s="284" t="str">
        <f>AR3</f>
        <v>●月●日(●)</v>
      </c>
      <c r="AS22" s="284"/>
      <c r="AT22" s="284"/>
      <c r="AU22" s="284"/>
      <c r="AV22" s="284"/>
      <c r="AW22" s="284"/>
      <c r="AX22" s="13"/>
      <c r="AY22" s="13"/>
      <c r="AZ22" s="13"/>
      <c r="BA22" s="13"/>
      <c r="BB22" s="13"/>
      <c r="BC22" s="13"/>
      <c r="BD22" s="13"/>
      <c r="BE22" s="13"/>
      <c r="BF22" s="13"/>
    </row>
    <row r="23" spans="3:52" ht="31.5" customHeight="1">
      <c r="C23" s="213"/>
      <c r="D23" s="214"/>
      <c r="E23" s="214"/>
      <c r="F23" s="214"/>
      <c r="G23" s="214"/>
      <c r="H23" s="214"/>
      <c r="I23" s="215"/>
      <c r="J23" s="216" t="str">
        <f>C24</f>
        <v>港 中</v>
      </c>
      <c r="K23" s="216"/>
      <c r="L23" s="216"/>
      <c r="M23" s="216"/>
      <c r="N23" s="216"/>
      <c r="O23" s="216"/>
      <c r="P23" s="217" t="str">
        <f>C28</f>
        <v>本通中</v>
      </c>
      <c r="Q23" s="218"/>
      <c r="R23" s="218"/>
      <c r="S23" s="218"/>
      <c r="T23" s="218"/>
      <c r="U23" s="219"/>
      <c r="V23" s="217" t="str">
        <f>C32</f>
        <v>バロンドール</v>
      </c>
      <c r="W23" s="218"/>
      <c r="X23" s="218"/>
      <c r="Y23" s="218"/>
      <c r="Z23" s="218"/>
      <c r="AA23" s="219"/>
      <c r="AB23" s="217" t="str">
        <f>C36</f>
        <v>森　中</v>
      </c>
      <c r="AC23" s="218"/>
      <c r="AD23" s="218"/>
      <c r="AE23" s="218"/>
      <c r="AF23" s="218"/>
      <c r="AG23" s="219"/>
      <c r="AH23" s="220" t="s">
        <v>12</v>
      </c>
      <c r="AI23" s="221"/>
      <c r="AJ23" s="206" t="s">
        <v>0</v>
      </c>
      <c r="AK23" s="207"/>
      <c r="AL23" s="206" t="s">
        <v>1</v>
      </c>
      <c r="AM23" s="207"/>
      <c r="AN23" s="206" t="s">
        <v>2</v>
      </c>
      <c r="AO23" s="207"/>
      <c r="AP23" s="206" t="s">
        <v>3</v>
      </c>
      <c r="AQ23" s="207"/>
      <c r="AR23" s="206" t="s">
        <v>4</v>
      </c>
      <c r="AS23" s="207"/>
      <c r="AT23" s="206" t="s">
        <v>5</v>
      </c>
      <c r="AU23" s="207"/>
      <c r="AV23" s="208" t="s">
        <v>6</v>
      </c>
      <c r="AW23" s="209"/>
      <c r="AX23" s="210" t="s">
        <v>7</v>
      </c>
      <c r="AY23" s="211"/>
      <c r="AZ23" s="212"/>
    </row>
    <row r="24" spans="1:53" ht="18" customHeight="1">
      <c r="A24" s="147">
        <f>AX24</f>
        <v>2</v>
      </c>
      <c r="B24" s="148">
        <v>1</v>
      </c>
      <c r="C24" s="197" t="s">
        <v>20</v>
      </c>
      <c r="D24" s="198"/>
      <c r="E24" s="198"/>
      <c r="F24" s="198"/>
      <c r="G24" s="198"/>
      <c r="H24" s="198"/>
      <c r="I24" s="199"/>
      <c r="J24" s="141"/>
      <c r="K24" s="142"/>
      <c r="L24" s="142"/>
      <c r="M24" s="142"/>
      <c r="N24" s="142"/>
      <c r="O24" s="143"/>
      <c r="P24" s="169" t="s">
        <v>68</v>
      </c>
      <c r="Q24" s="170"/>
      <c r="R24" s="170"/>
      <c r="S24" s="170"/>
      <c r="T24" s="170"/>
      <c r="U24" s="171"/>
      <c r="V24" s="169" t="s">
        <v>96</v>
      </c>
      <c r="W24" s="170"/>
      <c r="X24" s="170"/>
      <c r="Y24" s="170"/>
      <c r="Z24" s="170"/>
      <c r="AA24" s="171"/>
      <c r="AB24" s="169" t="s">
        <v>69</v>
      </c>
      <c r="AC24" s="170"/>
      <c r="AD24" s="170"/>
      <c r="AE24" s="170"/>
      <c r="AF24" s="170"/>
      <c r="AG24" s="171"/>
      <c r="AH24" s="277">
        <f>SUM(AJ24:AN27)</f>
        <v>3</v>
      </c>
      <c r="AI24" s="278"/>
      <c r="AJ24" s="289">
        <f>COUNTIF(J24:AG24,"○")</f>
        <v>1</v>
      </c>
      <c r="AK24" s="290"/>
      <c r="AL24" s="289">
        <f>COUNTIF(J24:AG24,"△")</f>
        <v>1</v>
      </c>
      <c r="AM24" s="290"/>
      <c r="AN24" s="289">
        <f>COUNTIF(J24:AG24,"●")</f>
        <v>1</v>
      </c>
      <c r="AO24" s="290"/>
      <c r="AP24" s="289">
        <f>AJ24*3+AL24*1</f>
        <v>4</v>
      </c>
      <c r="AQ24" s="290"/>
      <c r="AR24" s="289">
        <f>SUM(J27,P27,V27,AB27,)</f>
        <v>1</v>
      </c>
      <c r="AS24" s="290"/>
      <c r="AT24" s="289">
        <f>SUM(N27,T27,Z27,AF27)</f>
        <v>2</v>
      </c>
      <c r="AU24" s="290"/>
      <c r="AV24" s="295">
        <f>AR24-AT24</f>
        <v>-1</v>
      </c>
      <c r="AW24" s="296"/>
      <c r="AX24" s="310">
        <f>IF(ISBLANK(B24),"",RANK(BA24,$BA$24:$BA$39))</f>
        <v>2</v>
      </c>
      <c r="AY24" s="311"/>
      <c r="AZ24" s="312"/>
      <c r="BA24" s="103">
        <f>AP24*10000+AV24*100+AR24</f>
        <v>39901</v>
      </c>
    </row>
    <row r="25" spans="1:53" ht="10.5" customHeight="1">
      <c r="A25" s="147"/>
      <c r="B25" s="148"/>
      <c r="C25" s="200"/>
      <c r="D25" s="201"/>
      <c r="E25" s="201"/>
      <c r="F25" s="201"/>
      <c r="G25" s="201"/>
      <c r="H25" s="201"/>
      <c r="I25" s="202"/>
      <c r="J25" s="144"/>
      <c r="K25" s="128"/>
      <c r="L25" s="26"/>
      <c r="M25" s="26"/>
      <c r="N25" s="128"/>
      <c r="O25" s="145"/>
      <c r="P25" s="166">
        <v>0</v>
      </c>
      <c r="Q25" s="167"/>
      <c r="R25" s="164" t="s">
        <v>8</v>
      </c>
      <c r="S25" s="164"/>
      <c r="T25" s="167">
        <v>0</v>
      </c>
      <c r="U25" s="168"/>
      <c r="V25" s="166">
        <v>0</v>
      </c>
      <c r="W25" s="167"/>
      <c r="X25" s="164" t="s">
        <v>8</v>
      </c>
      <c r="Y25" s="164"/>
      <c r="Z25" s="167">
        <v>0</v>
      </c>
      <c r="AA25" s="168"/>
      <c r="AB25" s="166">
        <v>1</v>
      </c>
      <c r="AC25" s="167"/>
      <c r="AD25" s="164" t="s">
        <v>8</v>
      </c>
      <c r="AE25" s="164"/>
      <c r="AF25" s="167">
        <v>0</v>
      </c>
      <c r="AG25" s="168"/>
      <c r="AH25" s="279"/>
      <c r="AI25" s="280"/>
      <c r="AJ25" s="291"/>
      <c r="AK25" s="292"/>
      <c r="AL25" s="291"/>
      <c r="AM25" s="292"/>
      <c r="AN25" s="291"/>
      <c r="AO25" s="292"/>
      <c r="AP25" s="291"/>
      <c r="AQ25" s="292"/>
      <c r="AR25" s="291"/>
      <c r="AS25" s="292"/>
      <c r="AT25" s="291"/>
      <c r="AU25" s="292"/>
      <c r="AV25" s="297"/>
      <c r="AW25" s="298"/>
      <c r="AX25" s="310"/>
      <c r="AY25" s="311"/>
      <c r="AZ25" s="312"/>
      <c r="BA25" s="103"/>
    </row>
    <row r="26" spans="1:53" ht="10.5" customHeight="1">
      <c r="A26" s="147"/>
      <c r="B26" s="148"/>
      <c r="C26" s="200"/>
      <c r="D26" s="201"/>
      <c r="E26" s="201"/>
      <c r="F26" s="201"/>
      <c r="G26" s="201"/>
      <c r="H26" s="201"/>
      <c r="I26" s="202"/>
      <c r="J26" s="144"/>
      <c r="K26" s="128"/>
      <c r="L26" s="26"/>
      <c r="M26" s="26"/>
      <c r="N26" s="128"/>
      <c r="O26" s="145"/>
      <c r="P26" s="162">
        <v>0</v>
      </c>
      <c r="Q26" s="163"/>
      <c r="R26" s="164" t="s">
        <v>9</v>
      </c>
      <c r="S26" s="164"/>
      <c r="T26" s="163">
        <v>2</v>
      </c>
      <c r="U26" s="165"/>
      <c r="V26" s="162">
        <v>0</v>
      </c>
      <c r="W26" s="163"/>
      <c r="X26" s="164" t="s">
        <v>9</v>
      </c>
      <c r="Y26" s="164"/>
      <c r="Z26" s="163">
        <v>0</v>
      </c>
      <c r="AA26" s="165"/>
      <c r="AB26" s="162">
        <v>0</v>
      </c>
      <c r="AC26" s="163"/>
      <c r="AD26" s="164" t="s">
        <v>9</v>
      </c>
      <c r="AE26" s="164"/>
      <c r="AF26" s="163">
        <v>0</v>
      </c>
      <c r="AG26" s="165"/>
      <c r="AH26" s="279"/>
      <c r="AI26" s="280"/>
      <c r="AJ26" s="291"/>
      <c r="AK26" s="292"/>
      <c r="AL26" s="291"/>
      <c r="AM26" s="292"/>
      <c r="AN26" s="291"/>
      <c r="AO26" s="292"/>
      <c r="AP26" s="291"/>
      <c r="AQ26" s="292"/>
      <c r="AR26" s="291"/>
      <c r="AS26" s="292"/>
      <c r="AT26" s="291"/>
      <c r="AU26" s="292"/>
      <c r="AV26" s="297"/>
      <c r="AW26" s="298"/>
      <c r="AX26" s="310"/>
      <c r="AY26" s="311"/>
      <c r="AZ26" s="312"/>
      <c r="BA26" s="103"/>
    </row>
    <row r="27" spans="1:53" ht="10.5" customHeight="1">
      <c r="A27" s="147"/>
      <c r="B27" s="148"/>
      <c r="C27" s="203"/>
      <c r="D27" s="204"/>
      <c r="E27" s="204"/>
      <c r="F27" s="204"/>
      <c r="G27" s="204"/>
      <c r="H27" s="204"/>
      <c r="I27" s="205"/>
      <c r="J27" s="126"/>
      <c r="K27" s="127"/>
      <c r="L27" s="27"/>
      <c r="M27" s="27"/>
      <c r="N27" s="127"/>
      <c r="O27" s="146"/>
      <c r="P27" s="158">
        <f>IF(ISBLANK(P24),"",SUM(P25:P26))</f>
        <v>0</v>
      </c>
      <c r="Q27" s="159"/>
      <c r="R27" s="160" t="s">
        <v>10</v>
      </c>
      <c r="S27" s="160"/>
      <c r="T27" s="159">
        <f>IF(ISBLANK(P24),"",SUM(T25:T26))</f>
        <v>2</v>
      </c>
      <c r="U27" s="161"/>
      <c r="V27" s="158">
        <f>IF(ISBLANK(V24),"",SUM(V25:V26))</f>
        <v>0</v>
      </c>
      <c r="W27" s="159"/>
      <c r="X27" s="160" t="s">
        <v>10</v>
      </c>
      <c r="Y27" s="160"/>
      <c r="Z27" s="159">
        <f>IF(ISBLANK(V24),"",SUM(Z25:Z26))</f>
        <v>0</v>
      </c>
      <c r="AA27" s="161"/>
      <c r="AB27" s="158">
        <f>IF(ISBLANK(AB24),"",SUM(AB25:AB26))</f>
        <v>1</v>
      </c>
      <c r="AC27" s="159"/>
      <c r="AD27" s="160" t="s">
        <v>10</v>
      </c>
      <c r="AE27" s="160"/>
      <c r="AF27" s="159">
        <f>IF(ISBLANK(AB24),"",SUM(AF25:AF26))</f>
        <v>0</v>
      </c>
      <c r="AG27" s="161"/>
      <c r="AH27" s="281"/>
      <c r="AI27" s="282"/>
      <c r="AJ27" s="293"/>
      <c r="AK27" s="294"/>
      <c r="AL27" s="293"/>
      <c r="AM27" s="294"/>
      <c r="AN27" s="293"/>
      <c r="AO27" s="294"/>
      <c r="AP27" s="293"/>
      <c r="AQ27" s="294"/>
      <c r="AR27" s="293"/>
      <c r="AS27" s="294"/>
      <c r="AT27" s="293"/>
      <c r="AU27" s="294"/>
      <c r="AV27" s="299"/>
      <c r="AW27" s="300"/>
      <c r="AX27" s="310"/>
      <c r="AY27" s="311"/>
      <c r="AZ27" s="312"/>
      <c r="BA27" s="103"/>
    </row>
    <row r="28" spans="1:53" ht="18" customHeight="1">
      <c r="A28" s="147">
        <f>AX28</f>
        <v>3</v>
      </c>
      <c r="B28" s="148">
        <v>2</v>
      </c>
      <c r="C28" s="197" t="s">
        <v>15</v>
      </c>
      <c r="D28" s="198"/>
      <c r="E28" s="198"/>
      <c r="F28" s="198"/>
      <c r="G28" s="198"/>
      <c r="H28" s="198"/>
      <c r="I28" s="199"/>
      <c r="J28" s="169" t="s">
        <v>98</v>
      </c>
      <c r="K28" s="170"/>
      <c r="L28" s="170"/>
      <c r="M28" s="170"/>
      <c r="N28" s="170"/>
      <c r="O28" s="171"/>
      <c r="P28" s="141"/>
      <c r="Q28" s="142"/>
      <c r="R28" s="142"/>
      <c r="S28" s="142"/>
      <c r="T28" s="142"/>
      <c r="U28" s="143"/>
      <c r="V28" s="169" t="s">
        <v>68</v>
      </c>
      <c r="W28" s="170"/>
      <c r="X28" s="170"/>
      <c r="Y28" s="170"/>
      <c r="Z28" s="170"/>
      <c r="AA28" s="171"/>
      <c r="AB28" s="141"/>
      <c r="AC28" s="142"/>
      <c r="AD28" s="142"/>
      <c r="AE28" s="142"/>
      <c r="AF28" s="142"/>
      <c r="AG28" s="143"/>
      <c r="AH28" s="277">
        <f>SUM(AJ28:AN31)</f>
        <v>2</v>
      </c>
      <c r="AI28" s="278"/>
      <c r="AJ28" s="289">
        <f>COUNTIF(J28:AG28,"○")</f>
        <v>1</v>
      </c>
      <c r="AK28" s="290"/>
      <c r="AL28" s="289">
        <f>COUNTIF(J28:AG28,"△")</f>
        <v>0</v>
      </c>
      <c r="AM28" s="290"/>
      <c r="AN28" s="289">
        <f>COUNTIF(J28:AG28,"●")</f>
        <v>1</v>
      </c>
      <c r="AO28" s="290"/>
      <c r="AP28" s="289">
        <f>AJ28*3+AL28*1</f>
        <v>3</v>
      </c>
      <c r="AQ28" s="290"/>
      <c r="AR28" s="289">
        <f>SUM(J31,P31,V31,AB31,)</f>
        <v>2</v>
      </c>
      <c r="AS28" s="290"/>
      <c r="AT28" s="289">
        <f>SUM(N31,T31,Z31,AF31)</f>
        <v>1</v>
      </c>
      <c r="AU28" s="290"/>
      <c r="AV28" s="295">
        <f>AR28-AT28</f>
        <v>1</v>
      </c>
      <c r="AW28" s="296"/>
      <c r="AX28" s="301">
        <f>IF(ISBLANK(B28),"",RANK(BA28,$BA$24:$BA$39))</f>
        <v>3</v>
      </c>
      <c r="AY28" s="302"/>
      <c r="AZ28" s="303"/>
      <c r="BA28" s="103">
        <f>AP28*10000+AV28*100+AR28</f>
        <v>30102</v>
      </c>
    </row>
    <row r="29" spans="1:53" ht="10.5" customHeight="1">
      <c r="A29" s="147"/>
      <c r="B29" s="148"/>
      <c r="C29" s="200"/>
      <c r="D29" s="201"/>
      <c r="E29" s="201"/>
      <c r="F29" s="201"/>
      <c r="G29" s="201"/>
      <c r="H29" s="201"/>
      <c r="I29" s="202"/>
      <c r="J29" s="166">
        <f>IF(ISBLANK(J28),"",T25)</f>
        <v>0</v>
      </c>
      <c r="K29" s="167"/>
      <c r="L29" s="164" t="s">
        <v>8</v>
      </c>
      <c r="M29" s="164"/>
      <c r="N29" s="167">
        <f>IF(ISBLANK(J28),"",P25)</f>
        <v>0</v>
      </c>
      <c r="O29" s="168"/>
      <c r="P29" s="144"/>
      <c r="Q29" s="128"/>
      <c r="R29" s="128"/>
      <c r="S29" s="128"/>
      <c r="T29" s="128"/>
      <c r="U29" s="145"/>
      <c r="V29" s="166">
        <v>0</v>
      </c>
      <c r="W29" s="167"/>
      <c r="X29" s="164" t="s">
        <v>8</v>
      </c>
      <c r="Y29" s="164"/>
      <c r="Z29" s="167">
        <v>1</v>
      </c>
      <c r="AA29" s="168"/>
      <c r="AB29" s="132"/>
      <c r="AC29" s="133"/>
      <c r="AD29" s="128" t="s">
        <v>8</v>
      </c>
      <c r="AE29" s="128"/>
      <c r="AF29" s="133"/>
      <c r="AG29" s="134"/>
      <c r="AH29" s="279"/>
      <c r="AI29" s="280"/>
      <c r="AJ29" s="291"/>
      <c r="AK29" s="292"/>
      <c r="AL29" s="291"/>
      <c r="AM29" s="292"/>
      <c r="AN29" s="291"/>
      <c r="AO29" s="292"/>
      <c r="AP29" s="291"/>
      <c r="AQ29" s="292"/>
      <c r="AR29" s="291"/>
      <c r="AS29" s="292"/>
      <c r="AT29" s="291"/>
      <c r="AU29" s="292"/>
      <c r="AV29" s="297"/>
      <c r="AW29" s="298"/>
      <c r="AX29" s="304"/>
      <c r="AY29" s="305"/>
      <c r="AZ29" s="306"/>
      <c r="BA29" s="103"/>
    </row>
    <row r="30" spans="1:53" ht="10.5" customHeight="1">
      <c r="A30" s="147"/>
      <c r="B30" s="148"/>
      <c r="C30" s="200"/>
      <c r="D30" s="201"/>
      <c r="E30" s="201"/>
      <c r="F30" s="201"/>
      <c r="G30" s="201"/>
      <c r="H30" s="201"/>
      <c r="I30" s="202"/>
      <c r="J30" s="162">
        <f>IF(ISBLANK(J28),"",T26)</f>
        <v>2</v>
      </c>
      <c r="K30" s="163"/>
      <c r="L30" s="164" t="s">
        <v>9</v>
      </c>
      <c r="M30" s="164"/>
      <c r="N30" s="163">
        <f>IF(ISBLANK(J28),"",P26)</f>
        <v>0</v>
      </c>
      <c r="O30" s="165"/>
      <c r="P30" s="144"/>
      <c r="Q30" s="128"/>
      <c r="R30" s="128"/>
      <c r="S30" s="128"/>
      <c r="T30" s="128"/>
      <c r="U30" s="145"/>
      <c r="V30" s="162">
        <v>0</v>
      </c>
      <c r="W30" s="163"/>
      <c r="X30" s="164" t="s">
        <v>9</v>
      </c>
      <c r="Y30" s="164"/>
      <c r="Z30" s="163">
        <v>0</v>
      </c>
      <c r="AA30" s="165"/>
      <c r="AB30" s="131"/>
      <c r="AC30" s="129"/>
      <c r="AD30" s="128" t="s">
        <v>9</v>
      </c>
      <c r="AE30" s="128"/>
      <c r="AF30" s="129"/>
      <c r="AG30" s="130"/>
      <c r="AH30" s="279"/>
      <c r="AI30" s="280"/>
      <c r="AJ30" s="291"/>
      <c r="AK30" s="292"/>
      <c r="AL30" s="291"/>
      <c r="AM30" s="292"/>
      <c r="AN30" s="291"/>
      <c r="AO30" s="292"/>
      <c r="AP30" s="291"/>
      <c r="AQ30" s="292"/>
      <c r="AR30" s="291"/>
      <c r="AS30" s="292"/>
      <c r="AT30" s="291"/>
      <c r="AU30" s="292"/>
      <c r="AV30" s="297"/>
      <c r="AW30" s="298"/>
      <c r="AX30" s="304"/>
      <c r="AY30" s="305"/>
      <c r="AZ30" s="306"/>
      <c r="BA30" s="103"/>
    </row>
    <row r="31" spans="1:53" ht="10.5" customHeight="1">
      <c r="A31" s="147"/>
      <c r="B31" s="148"/>
      <c r="C31" s="203"/>
      <c r="D31" s="204"/>
      <c r="E31" s="204"/>
      <c r="F31" s="204"/>
      <c r="G31" s="204"/>
      <c r="H31" s="204"/>
      <c r="I31" s="205"/>
      <c r="J31" s="158">
        <f>IF(ISBLANK(J28),"",SUM(J29:J30))</f>
        <v>2</v>
      </c>
      <c r="K31" s="159"/>
      <c r="L31" s="160" t="s">
        <v>10</v>
      </c>
      <c r="M31" s="160"/>
      <c r="N31" s="159">
        <f>IF(ISBLANK(J28),"",SUM(N29:O30))</f>
        <v>0</v>
      </c>
      <c r="O31" s="161"/>
      <c r="P31" s="126"/>
      <c r="Q31" s="127"/>
      <c r="R31" s="127"/>
      <c r="S31" s="127"/>
      <c r="T31" s="127"/>
      <c r="U31" s="146"/>
      <c r="V31" s="158">
        <f>IF(ISBLANK(V28),"",SUM(V29:V30))</f>
        <v>0</v>
      </c>
      <c r="W31" s="159"/>
      <c r="X31" s="160" t="s">
        <v>10</v>
      </c>
      <c r="Y31" s="160"/>
      <c r="Z31" s="159">
        <f>IF(ISBLANK(V28),"",SUM(Z29:Z30))</f>
        <v>1</v>
      </c>
      <c r="AA31" s="161"/>
      <c r="AB31" s="122">
        <f>IF(ISBLANK(AB28),"",SUM(AB29:AB30))</f>
      </c>
      <c r="AC31" s="123"/>
      <c r="AD31" s="124" t="s">
        <v>10</v>
      </c>
      <c r="AE31" s="124"/>
      <c r="AF31" s="123">
        <f>IF(ISBLANK(AB28),"",SUM(AF29:AF30))</f>
      </c>
      <c r="AG31" s="125"/>
      <c r="AH31" s="281"/>
      <c r="AI31" s="282"/>
      <c r="AJ31" s="293"/>
      <c r="AK31" s="294"/>
      <c r="AL31" s="293"/>
      <c r="AM31" s="294"/>
      <c r="AN31" s="293"/>
      <c r="AO31" s="294"/>
      <c r="AP31" s="293"/>
      <c r="AQ31" s="294"/>
      <c r="AR31" s="293"/>
      <c r="AS31" s="294"/>
      <c r="AT31" s="293"/>
      <c r="AU31" s="294"/>
      <c r="AV31" s="299"/>
      <c r="AW31" s="300"/>
      <c r="AX31" s="307"/>
      <c r="AY31" s="308"/>
      <c r="AZ31" s="309"/>
      <c r="BA31" s="103"/>
    </row>
    <row r="32" spans="1:53" ht="18" customHeight="1">
      <c r="A32" s="147">
        <f>AX32</f>
        <v>1</v>
      </c>
      <c r="B32" s="148">
        <v>3</v>
      </c>
      <c r="C32" s="197" t="s">
        <v>38</v>
      </c>
      <c r="D32" s="198"/>
      <c r="E32" s="198"/>
      <c r="F32" s="198"/>
      <c r="G32" s="198"/>
      <c r="H32" s="198"/>
      <c r="I32" s="199"/>
      <c r="J32" s="169" t="s">
        <v>97</v>
      </c>
      <c r="K32" s="170"/>
      <c r="L32" s="170"/>
      <c r="M32" s="170"/>
      <c r="N32" s="170"/>
      <c r="O32" s="171"/>
      <c r="P32" s="169" t="s">
        <v>69</v>
      </c>
      <c r="Q32" s="170"/>
      <c r="R32" s="170"/>
      <c r="S32" s="170"/>
      <c r="T32" s="170"/>
      <c r="U32" s="171"/>
      <c r="V32" s="141"/>
      <c r="W32" s="142"/>
      <c r="X32" s="142"/>
      <c r="Y32" s="142"/>
      <c r="Z32" s="142"/>
      <c r="AA32" s="143"/>
      <c r="AB32" s="141" t="s">
        <v>69</v>
      </c>
      <c r="AC32" s="142"/>
      <c r="AD32" s="142"/>
      <c r="AE32" s="142"/>
      <c r="AF32" s="142"/>
      <c r="AG32" s="143"/>
      <c r="AH32" s="277">
        <f>SUM(AJ32:AN35)</f>
        <v>3</v>
      </c>
      <c r="AI32" s="278"/>
      <c r="AJ32" s="289">
        <f>COUNTIF(J32:AG32,"○")</f>
        <v>2</v>
      </c>
      <c r="AK32" s="290"/>
      <c r="AL32" s="289">
        <f>COUNTIF(J32:AG32,"△")</f>
        <v>1</v>
      </c>
      <c r="AM32" s="290"/>
      <c r="AN32" s="289">
        <f>COUNTIF(J32:AG32,"●")</f>
        <v>0</v>
      </c>
      <c r="AO32" s="290"/>
      <c r="AP32" s="289">
        <f>AJ32*3+AL32*1</f>
        <v>7</v>
      </c>
      <c r="AQ32" s="290"/>
      <c r="AR32" s="289">
        <f>SUM(J35,P35,V35,AB35)</f>
        <v>3</v>
      </c>
      <c r="AS32" s="290"/>
      <c r="AT32" s="289">
        <f>SUM(N35,T35,Z35,AF35)</f>
        <v>0</v>
      </c>
      <c r="AU32" s="290"/>
      <c r="AV32" s="295">
        <f>AR32-AT32</f>
        <v>3</v>
      </c>
      <c r="AW32" s="296"/>
      <c r="AX32" s="301">
        <f>IF(ISBLANK(B32),"",RANK(BA32,$BA$24:$BA$39))</f>
        <v>1</v>
      </c>
      <c r="AY32" s="302"/>
      <c r="AZ32" s="303"/>
      <c r="BA32" s="103">
        <f>AP32*10000+AV32*100+AR32</f>
        <v>70303</v>
      </c>
    </row>
    <row r="33" spans="1:53" ht="10.5" customHeight="1">
      <c r="A33" s="147"/>
      <c r="B33" s="148"/>
      <c r="C33" s="200"/>
      <c r="D33" s="201"/>
      <c r="E33" s="201"/>
      <c r="F33" s="201"/>
      <c r="G33" s="201"/>
      <c r="H33" s="201"/>
      <c r="I33" s="202"/>
      <c r="J33" s="166">
        <f>IF(ISBLANK(J32),"",Z25)</f>
        <v>0</v>
      </c>
      <c r="K33" s="167"/>
      <c r="L33" s="164" t="s">
        <v>8</v>
      </c>
      <c r="M33" s="164"/>
      <c r="N33" s="167">
        <f>IF(ISBLANK(J32),"",V25)</f>
        <v>0</v>
      </c>
      <c r="O33" s="168"/>
      <c r="P33" s="166">
        <f>IF(ISBLANK(P32),"",Z29)</f>
        <v>1</v>
      </c>
      <c r="Q33" s="167"/>
      <c r="R33" s="164" t="s">
        <v>8</v>
      </c>
      <c r="S33" s="164"/>
      <c r="T33" s="167">
        <f>IF(ISBLANK(P32),"",V29)</f>
        <v>0</v>
      </c>
      <c r="U33" s="168"/>
      <c r="V33" s="144"/>
      <c r="W33" s="128"/>
      <c r="X33" s="128"/>
      <c r="Y33" s="128"/>
      <c r="Z33" s="128"/>
      <c r="AA33" s="145"/>
      <c r="AB33" s="132">
        <v>1</v>
      </c>
      <c r="AC33" s="133"/>
      <c r="AD33" s="128" t="s">
        <v>8</v>
      </c>
      <c r="AE33" s="128"/>
      <c r="AF33" s="133">
        <v>0</v>
      </c>
      <c r="AG33" s="134"/>
      <c r="AH33" s="279"/>
      <c r="AI33" s="280"/>
      <c r="AJ33" s="291"/>
      <c r="AK33" s="292"/>
      <c r="AL33" s="291"/>
      <c r="AM33" s="292"/>
      <c r="AN33" s="291"/>
      <c r="AO33" s="292"/>
      <c r="AP33" s="291"/>
      <c r="AQ33" s="292"/>
      <c r="AR33" s="291"/>
      <c r="AS33" s="292"/>
      <c r="AT33" s="291"/>
      <c r="AU33" s="292"/>
      <c r="AV33" s="297"/>
      <c r="AW33" s="298"/>
      <c r="AX33" s="304"/>
      <c r="AY33" s="305"/>
      <c r="AZ33" s="306"/>
      <c r="BA33" s="103"/>
    </row>
    <row r="34" spans="1:53" ht="10.5" customHeight="1">
      <c r="A34" s="147"/>
      <c r="B34" s="148"/>
      <c r="C34" s="200"/>
      <c r="D34" s="201"/>
      <c r="E34" s="201"/>
      <c r="F34" s="201"/>
      <c r="G34" s="201"/>
      <c r="H34" s="201"/>
      <c r="I34" s="202"/>
      <c r="J34" s="162">
        <f>IF(ISBLANK(J32),"",Z26)</f>
        <v>0</v>
      </c>
      <c r="K34" s="163"/>
      <c r="L34" s="164" t="s">
        <v>9</v>
      </c>
      <c r="M34" s="164"/>
      <c r="N34" s="163">
        <f>IF(ISBLANK(J32),"",V26)</f>
        <v>0</v>
      </c>
      <c r="O34" s="165"/>
      <c r="P34" s="162">
        <f>IF(ISBLANK(P32),"",Z30)</f>
        <v>0</v>
      </c>
      <c r="Q34" s="163"/>
      <c r="R34" s="164" t="s">
        <v>9</v>
      </c>
      <c r="S34" s="164"/>
      <c r="T34" s="163">
        <f>IF(ISBLANK(P32),"",V30)</f>
        <v>0</v>
      </c>
      <c r="U34" s="165"/>
      <c r="V34" s="144"/>
      <c r="W34" s="128"/>
      <c r="X34" s="128"/>
      <c r="Y34" s="128"/>
      <c r="Z34" s="128"/>
      <c r="AA34" s="145"/>
      <c r="AB34" s="131">
        <v>1</v>
      </c>
      <c r="AC34" s="129"/>
      <c r="AD34" s="128" t="s">
        <v>9</v>
      </c>
      <c r="AE34" s="128"/>
      <c r="AF34" s="129">
        <v>0</v>
      </c>
      <c r="AG34" s="130"/>
      <c r="AH34" s="279"/>
      <c r="AI34" s="280"/>
      <c r="AJ34" s="291"/>
      <c r="AK34" s="292"/>
      <c r="AL34" s="291"/>
      <c r="AM34" s="292"/>
      <c r="AN34" s="291"/>
      <c r="AO34" s="292"/>
      <c r="AP34" s="291"/>
      <c r="AQ34" s="292"/>
      <c r="AR34" s="291"/>
      <c r="AS34" s="292"/>
      <c r="AT34" s="291"/>
      <c r="AU34" s="292"/>
      <c r="AV34" s="297"/>
      <c r="AW34" s="298"/>
      <c r="AX34" s="304"/>
      <c r="AY34" s="305"/>
      <c r="AZ34" s="306"/>
      <c r="BA34" s="103"/>
    </row>
    <row r="35" spans="1:53" ht="10.5" customHeight="1">
      <c r="A35" s="147"/>
      <c r="B35" s="148"/>
      <c r="C35" s="203"/>
      <c r="D35" s="204"/>
      <c r="E35" s="204"/>
      <c r="F35" s="204"/>
      <c r="G35" s="204"/>
      <c r="H35" s="204"/>
      <c r="I35" s="205"/>
      <c r="J35" s="158">
        <f>IF(ISBLANK(J32),"",SUM(J33:J34))</f>
        <v>0</v>
      </c>
      <c r="K35" s="159"/>
      <c r="L35" s="160" t="s">
        <v>10</v>
      </c>
      <c r="M35" s="160"/>
      <c r="N35" s="159">
        <f>IF(ISBLANK(J32),"",SUM(N33:O34))</f>
        <v>0</v>
      </c>
      <c r="O35" s="161"/>
      <c r="P35" s="158">
        <f>IF(ISBLANK(P32),"",SUM(P33:P34))</f>
        <v>1</v>
      </c>
      <c r="Q35" s="159"/>
      <c r="R35" s="160" t="s">
        <v>10</v>
      </c>
      <c r="S35" s="160"/>
      <c r="T35" s="159">
        <f>IF(ISBLANK(P32),"",SUM(T33:T34))</f>
        <v>0</v>
      </c>
      <c r="U35" s="161"/>
      <c r="V35" s="126"/>
      <c r="W35" s="127"/>
      <c r="X35" s="127"/>
      <c r="Y35" s="127"/>
      <c r="Z35" s="127"/>
      <c r="AA35" s="146"/>
      <c r="AB35" s="122">
        <f>IF(ISBLANK(AB32),"",SUM(AB33:AB34))</f>
        <v>2</v>
      </c>
      <c r="AC35" s="123"/>
      <c r="AD35" s="124" t="s">
        <v>10</v>
      </c>
      <c r="AE35" s="124"/>
      <c r="AF35" s="123">
        <f>IF(ISBLANK(AB32),"",SUM(AF33:AF34))</f>
        <v>0</v>
      </c>
      <c r="AG35" s="125"/>
      <c r="AH35" s="281"/>
      <c r="AI35" s="282"/>
      <c r="AJ35" s="293"/>
      <c r="AK35" s="294"/>
      <c r="AL35" s="293"/>
      <c r="AM35" s="294"/>
      <c r="AN35" s="293"/>
      <c r="AO35" s="294"/>
      <c r="AP35" s="293"/>
      <c r="AQ35" s="294"/>
      <c r="AR35" s="293"/>
      <c r="AS35" s="294"/>
      <c r="AT35" s="293"/>
      <c r="AU35" s="294"/>
      <c r="AV35" s="299"/>
      <c r="AW35" s="300"/>
      <c r="AX35" s="307"/>
      <c r="AY35" s="308"/>
      <c r="AZ35" s="309"/>
      <c r="BA35" s="103"/>
    </row>
    <row r="36" spans="1:53" ht="18" customHeight="1">
      <c r="A36" s="147">
        <f>AX36</f>
        <v>4</v>
      </c>
      <c r="B36" s="148">
        <v>4</v>
      </c>
      <c r="C36" s="197" t="s">
        <v>39</v>
      </c>
      <c r="D36" s="198"/>
      <c r="E36" s="198"/>
      <c r="F36" s="198"/>
      <c r="G36" s="198"/>
      <c r="H36" s="198"/>
      <c r="I36" s="199"/>
      <c r="J36" s="169" t="s">
        <v>68</v>
      </c>
      <c r="K36" s="170"/>
      <c r="L36" s="170"/>
      <c r="M36" s="170"/>
      <c r="N36" s="170"/>
      <c r="O36" s="171"/>
      <c r="P36" s="141"/>
      <c r="Q36" s="142"/>
      <c r="R36" s="142"/>
      <c r="S36" s="142"/>
      <c r="T36" s="142"/>
      <c r="U36" s="143"/>
      <c r="V36" s="141" t="s">
        <v>99</v>
      </c>
      <c r="W36" s="142"/>
      <c r="X36" s="142"/>
      <c r="Y36" s="142"/>
      <c r="Z36" s="142"/>
      <c r="AA36" s="143"/>
      <c r="AB36" s="141"/>
      <c r="AC36" s="142"/>
      <c r="AD36" s="142"/>
      <c r="AE36" s="142"/>
      <c r="AF36" s="142"/>
      <c r="AG36" s="143"/>
      <c r="AH36" s="277">
        <f>SUM(AJ36:AN39)</f>
        <v>2</v>
      </c>
      <c r="AI36" s="278"/>
      <c r="AJ36" s="289">
        <f>COUNTIF(J36:AG36,"○")</f>
        <v>0</v>
      </c>
      <c r="AK36" s="290"/>
      <c r="AL36" s="289">
        <f>COUNTIF(J36:AG36,"△")</f>
        <v>0</v>
      </c>
      <c r="AM36" s="290"/>
      <c r="AN36" s="289">
        <f>COUNTIF(J36:AG36,"●")</f>
        <v>2</v>
      </c>
      <c r="AO36" s="290"/>
      <c r="AP36" s="289">
        <f>AJ36*3+AL36*1</f>
        <v>0</v>
      </c>
      <c r="AQ36" s="290"/>
      <c r="AR36" s="289">
        <f>SUM(J39,P39,V39,AB39)</f>
        <v>0</v>
      </c>
      <c r="AS36" s="290"/>
      <c r="AT36" s="289">
        <f>SUM(N39,T39,Z39,AF39)</f>
        <v>3</v>
      </c>
      <c r="AU36" s="290"/>
      <c r="AV36" s="295">
        <f>AR36-AT36</f>
        <v>-3</v>
      </c>
      <c r="AW36" s="296"/>
      <c r="AX36" s="301">
        <f>IF(ISBLANK(B36),"",RANK(BA36,$BA$24:$BA$39))</f>
        <v>4</v>
      </c>
      <c r="AY36" s="302"/>
      <c r="AZ36" s="303"/>
      <c r="BA36" s="103">
        <f>AP36*10000+AV36*100+AR36</f>
        <v>-300</v>
      </c>
    </row>
    <row r="37" spans="1:53" ht="10.5" customHeight="1">
      <c r="A37" s="147"/>
      <c r="B37" s="148"/>
      <c r="C37" s="200"/>
      <c r="D37" s="201"/>
      <c r="E37" s="201"/>
      <c r="F37" s="201"/>
      <c r="G37" s="201"/>
      <c r="H37" s="201"/>
      <c r="I37" s="202"/>
      <c r="J37" s="132">
        <f>IF(ISBLANK(J36),"",AF25)</f>
        <v>0</v>
      </c>
      <c r="K37" s="133"/>
      <c r="L37" s="128" t="s">
        <v>8</v>
      </c>
      <c r="M37" s="128"/>
      <c r="N37" s="133">
        <f>IF(ISBLANK(J36),"",AB25)</f>
        <v>1</v>
      </c>
      <c r="O37" s="134"/>
      <c r="P37" s="132">
        <f>IF(ISBLANK(P36),"",AF29)</f>
      </c>
      <c r="Q37" s="133"/>
      <c r="R37" s="128" t="s">
        <v>8</v>
      </c>
      <c r="S37" s="128"/>
      <c r="T37" s="133">
        <f>IF(ISBLANK(P36),"",AB29)</f>
      </c>
      <c r="U37" s="134"/>
      <c r="V37" s="132">
        <f>IF(ISBLANK(V36),"",AF33)</f>
        <v>0</v>
      </c>
      <c r="W37" s="133"/>
      <c r="X37" s="128" t="s">
        <v>8</v>
      </c>
      <c r="Y37" s="128"/>
      <c r="Z37" s="133">
        <f>IF(ISBLANK(V36),"",AB33)</f>
        <v>1</v>
      </c>
      <c r="AA37" s="134"/>
      <c r="AB37" s="144"/>
      <c r="AC37" s="128"/>
      <c r="AD37" s="128"/>
      <c r="AE37" s="128"/>
      <c r="AF37" s="128"/>
      <c r="AG37" s="145"/>
      <c r="AH37" s="279"/>
      <c r="AI37" s="280"/>
      <c r="AJ37" s="291"/>
      <c r="AK37" s="292"/>
      <c r="AL37" s="291"/>
      <c r="AM37" s="292"/>
      <c r="AN37" s="291"/>
      <c r="AO37" s="292"/>
      <c r="AP37" s="291"/>
      <c r="AQ37" s="292"/>
      <c r="AR37" s="291"/>
      <c r="AS37" s="292"/>
      <c r="AT37" s="291"/>
      <c r="AU37" s="292"/>
      <c r="AV37" s="297"/>
      <c r="AW37" s="298"/>
      <c r="AX37" s="304"/>
      <c r="AY37" s="305"/>
      <c r="AZ37" s="306"/>
      <c r="BA37" s="103"/>
    </row>
    <row r="38" spans="1:53" ht="10.5" customHeight="1">
      <c r="A38" s="147"/>
      <c r="B38" s="148"/>
      <c r="C38" s="200"/>
      <c r="D38" s="201"/>
      <c r="E38" s="201"/>
      <c r="F38" s="201"/>
      <c r="G38" s="201"/>
      <c r="H38" s="201"/>
      <c r="I38" s="202"/>
      <c r="J38" s="131">
        <f>IF(ISBLANK(J36),"",AF26)</f>
        <v>0</v>
      </c>
      <c r="K38" s="129"/>
      <c r="L38" s="128" t="s">
        <v>9</v>
      </c>
      <c r="M38" s="128"/>
      <c r="N38" s="129">
        <f>IF(ISBLANK(J36),"",AB26)</f>
        <v>0</v>
      </c>
      <c r="O38" s="130"/>
      <c r="P38" s="131">
        <f>IF(ISBLANK(P36),"",AF30)</f>
      </c>
      <c r="Q38" s="129"/>
      <c r="R38" s="128" t="s">
        <v>9</v>
      </c>
      <c r="S38" s="128"/>
      <c r="T38" s="129">
        <f>IF(ISBLANK(P36),"",AB30)</f>
      </c>
      <c r="U38" s="130"/>
      <c r="V38" s="131">
        <f>IF(ISBLANK(V36),"",AF34)</f>
        <v>0</v>
      </c>
      <c r="W38" s="129"/>
      <c r="X38" s="128" t="s">
        <v>9</v>
      </c>
      <c r="Y38" s="128"/>
      <c r="Z38" s="129">
        <f>IF(ISBLANK(V36),"",AB34)</f>
        <v>1</v>
      </c>
      <c r="AA38" s="130"/>
      <c r="AB38" s="144"/>
      <c r="AC38" s="128"/>
      <c r="AD38" s="128"/>
      <c r="AE38" s="128"/>
      <c r="AF38" s="128"/>
      <c r="AG38" s="145"/>
      <c r="AH38" s="279"/>
      <c r="AI38" s="280"/>
      <c r="AJ38" s="291"/>
      <c r="AK38" s="292"/>
      <c r="AL38" s="291"/>
      <c r="AM38" s="292"/>
      <c r="AN38" s="291"/>
      <c r="AO38" s="292"/>
      <c r="AP38" s="291"/>
      <c r="AQ38" s="292"/>
      <c r="AR38" s="291"/>
      <c r="AS38" s="292"/>
      <c r="AT38" s="291"/>
      <c r="AU38" s="292"/>
      <c r="AV38" s="297"/>
      <c r="AW38" s="298"/>
      <c r="AX38" s="304"/>
      <c r="AY38" s="305"/>
      <c r="AZ38" s="306"/>
      <c r="BA38" s="103"/>
    </row>
    <row r="39" spans="1:53" ht="10.5" customHeight="1">
      <c r="A39" s="147"/>
      <c r="B39" s="148"/>
      <c r="C39" s="203"/>
      <c r="D39" s="204"/>
      <c r="E39" s="204"/>
      <c r="F39" s="204"/>
      <c r="G39" s="204"/>
      <c r="H39" s="204"/>
      <c r="I39" s="205"/>
      <c r="J39" s="122">
        <f>IF(ISBLANK(J36),"",SUM(J37:J38))</f>
        <v>0</v>
      </c>
      <c r="K39" s="123"/>
      <c r="L39" s="124" t="s">
        <v>10</v>
      </c>
      <c r="M39" s="124"/>
      <c r="N39" s="123">
        <f>IF(ISBLANK(J36),"",SUM(N37:O38))</f>
        <v>1</v>
      </c>
      <c r="O39" s="125"/>
      <c r="P39" s="122">
        <f>IF(ISBLANK(P36),"",SUM(P37:P38))</f>
      </c>
      <c r="Q39" s="123"/>
      <c r="R39" s="124" t="s">
        <v>10</v>
      </c>
      <c r="S39" s="124"/>
      <c r="T39" s="123">
        <f>IF(ISBLANK(P36),"",SUM(T37:U38))</f>
      </c>
      <c r="U39" s="125"/>
      <c r="V39" s="122">
        <f>IF(ISBLANK(V36),"",SUM(V37:V38))</f>
        <v>0</v>
      </c>
      <c r="W39" s="123"/>
      <c r="X39" s="124" t="s">
        <v>10</v>
      </c>
      <c r="Y39" s="124"/>
      <c r="Z39" s="123">
        <f>IF(ISBLANK(V36),"",SUM(Z37:AA38))</f>
        <v>2</v>
      </c>
      <c r="AA39" s="125"/>
      <c r="AB39" s="126"/>
      <c r="AC39" s="127"/>
      <c r="AD39" s="127"/>
      <c r="AE39" s="127"/>
      <c r="AF39" s="127"/>
      <c r="AG39" s="146"/>
      <c r="AH39" s="281"/>
      <c r="AI39" s="282"/>
      <c r="AJ39" s="293"/>
      <c r="AK39" s="294"/>
      <c r="AL39" s="293"/>
      <c r="AM39" s="294"/>
      <c r="AN39" s="293"/>
      <c r="AO39" s="294"/>
      <c r="AP39" s="293"/>
      <c r="AQ39" s="294"/>
      <c r="AR39" s="293"/>
      <c r="AS39" s="294"/>
      <c r="AT39" s="293"/>
      <c r="AU39" s="294"/>
      <c r="AV39" s="299"/>
      <c r="AW39" s="300"/>
      <c r="AX39" s="307"/>
      <c r="AY39" s="308"/>
      <c r="AZ39" s="309"/>
      <c r="BA39" s="103"/>
    </row>
    <row r="40" spans="1:9" ht="9.75" customHeight="1">
      <c r="A40" s="12"/>
      <c r="B40" s="9"/>
      <c r="C40" s="3"/>
      <c r="D40" s="3"/>
      <c r="E40" s="3"/>
      <c r="F40" s="3"/>
      <c r="G40" s="3"/>
      <c r="H40" s="3"/>
      <c r="I40" s="3"/>
    </row>
    <row r="41" spans="3:52" ht="19.5" customHeight="1">
      <c r="C41" s="1" t="s">
        <v>18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N41" s="283" t="s">
        <v>11</v>
      </c>
      <c r="AO41" s="283"/>
      <c r="AP41" s="283"/>
      <c r="AQ41" s="283"/>
      <c r="AR41" s="284" t="str">
        <f>AR22</f>
        <v>●月●日(●)</v>
      </c>
      <c r="AS41" s="284"/>
      <c r="AT41" s="284"/>
      <c r="AU41" s="284"/>
      <c r="AV41" s="284"/>
      <c r="AW41" s="284"/>
      <c r="AX41" s="13"/>
      <c r="AY41" s="13"/>
      <c r="AZ41" s="13"/>
    </row>
    <row r="42" spans="3:52" ht="31.5" customHeight="1">
      <c r="C42" s="179"/>
      <c r="D42" s="180"/>
      <c r="E42" s="180"/>
      <c r="F42" s="180"/>
      <c r="G42" s="180"/>
      <c r="H42" s="180"/>
      <c r="I42" s="181"/>
      <c r="J42" s="285" t="str">
        <f>C43</f>
        <v>浜分中</v>
      </c>
      <c r="K42" s="285"/>
      <c r="L42" s="285"/>
      <c r="M42" s="182"/>
      <c r="N42" s="182"/>
      <c r="O42" s="182"/>
      <c r="P42" s="286" t="str">
        <f>C47</f>
        <v>アスルクラロ</v>
      </c>
      <c r="Q42" s="287"/>
      <c r="R42" s="287"/>
      <c r="S42" s="287"/>
      <c r="T42" s="287"/>
      <c r="U42" s="288"/>
      <c r="V42" s="183" t="str">
        <f>C51</f>
        <v>砂原中</v>
      </c>
      <c r="W42" s="184"/>
      <c r="X42" s="184"/>
      <c r="Y42" s="184"/>
      <c r="Z42" s="184"/>
      <c r="AA42" s="185"/>
      <c r="AB42" s="183" t="str">
        <f>C55</f>
        <v>桔梗中</v>
      </c>
      <c r="AC42" s="184"/>
      <c r="AD42" s="184"/>
      <c r="AE42" s="184"/>
      <c r="AF42" s="184"/>
      <c r="AG42" s="185"/>
      <c r="AH42" s="186" t="s">
        <v>12</v>
      </c>
      <c r="AI42" s="187"/>
      <c r="AJ42" s="177" t="s">
        <v>0</v>
      </c>
      <c r="AK42" s="178"/>
      <c r="AL42" s="177" t="s">
        <v>1</v>
      </c>
      <c r="AM42" s="178"/>
      <c r="AN42" s="177" t="s">
        <v>2</v>
      </c>
      <c r="AO42" s="178"/>
      <c r="AP42" s="177" t="s">
        <v>3</v>
      </c>
      <c r="AQ42" s="178"/>
      <c r="AR42" s="177" t="s">
        <v>4</v>
      </c>
      <c r="AS42" s="178"/>
      <c r="AT42" s="177" t="s">
        <v>5</v>
      </c>
      <c r="AU42" s="178"/>
      <c r="AV42" s="172" t="s">
        <v>6</v>
      </c>
      <c r="AW42" s="173"/>
      <c r="AX42" s="174" t="s">
        <v>7</v>
      </c>
      <c r="AY42" s="175"/>
      <c r="AZ42" s="176"/>
    </row>
    <row r="43" spans="1:53" ht="18" customHeight="1">
      <c r="A43" s="147">
        <f>AX43</f>
        <v>1</v>
      </c>
      <c r="B43" s="148">
        <v>1</v>
      </c>
      <c r="C43" s="149" t="s">
        <v>40</v>
      </c>
      <c r="D43" s="150"/>
      <c r="E43" s="150"/>
      <c r="F43" s="150"/>
      <c r="G43" s="150"/>
      <c r="H43" s="150"/>
      <c r="I43" s="151"/>
      <c r="J43" s="141"/>
      <c r="K43" s="142"/>
      <c r="L43" s="142"/>
      <c r="M43" s="142"/>
      <c r="N43" s="142"/>
      <c r="O43" s="143"/>
      <c r="P43" s="169"/>
      <c r="Q43" s="170"/>
      <c r="R43" s="170"/>
      <c r="S43" s="170"/>
      <c r="T43" s="170"/>
      <c r="U43" s="171"/>
      <c r="V43" s="169" t="s">
        <v>69</v>
      </c>
      <c r="W43" s="170"/>
      <c r="X43" s="170"/>
      <c r="Y43" s="170"/>
      <c r="Z43" s="170"/>
      <c r="AA43" s="171"/>
      <c r="AB43" s="169" t="s">
        <v>69</v>
      </c>
      <c r="AC43" s="170"/>
      <c r="AD43" s="170"/>
      <c r="AE43" s="170"/>
      <c r="AF43" s="170"/>
      <c r="AG43" s="171"/>
      <c r="AH43" s="277">
        <f>SUM(AJ43:AN46)</f>
        <v>2</v>
      </c>
      <c r="AI43" s="278"/>
      <c r="AJ43" s="262">
        <f>COUNTIF(J43:AG43,"○")</f>
        <v>2</v>
      </c>
      <c r="AK43" s="263"/>
      <c r="AL43" s="262">
        <f>COUNTIF(J43:AG43,"△")</f>
        <v>0</v>
      </c>
      <c r="AM43" s="263"/>
      <c r="AN43" s="262">
        <f>COUNTIF(J43:AG43,"●")</f>
        <v>0</v>
      </c>
      <c r="AO43" s="263"/>
      <c r="AP43" s="262">
        <f>AJ43*3+AL43*1</f>
        <v>6</v>
      </c>
      <c r="AQ43" s="263"/>
      <c r="AR43" s="262">
        <f>SUM(J46,P46,V46,AB46)</f>
        <v>7</v>
      </c>
      <c r="AS43" s="263"/>
      <c r="AT43" s="262">
        <f>SUM(N46,T46,Z46,AF46)</f>
        <v>1</v>
      </c>
      <c r="AU43" s="263"/>
      <c r="AV43" s="268">
        <f>AR43-AT43</f>
        <v>6</v>
      </c>
      <c r="AW43" s="269"/>
      <c r="AX43" s="274">
        <f>IF(ISBLANK(B43),"",RANK(BA43,$BA$43:$BA$58))</f>
        <v>1</v>
      </c>
      <c r="AY43" s="275"/>
      <c r="AZ43" s="276"/>
      <c r="BA43" s="103">
        <f>AP43*10000+AV43*100+AR43</f>
        <v>60607</v>
      </c>
    </row>
    <row r="44" spans="1:53" ht="10.5" customHeight="1">
      <c r="A44" s="147"/>
      <c r="B44" s="148"/>
      <c r="C44" s="152"/>
      <c r="D44" s="153"/>
      <c r="E44" s="153"/>
      <c r="F44" s="153"/>
      <c r="G44" s="153"/>
      <c r="H44" s="153"/>
      <c r="I44" s="154"/>
      <c r="J44" s="144"/>
      <c r="K44" s="128"/>
      <c r="L44" s="26"/>
      <c r="M44" s="26"/>
      <c r="N44" s="128"/>
      <c r="O44" s="145"/>
      <c r="P44" s="166"/>
      <c r="Q44" s="167"/>
      <c r="R44" s="164" t="s">
        <v>8</v>
      </c>
      <c r="S44" s="164"/>
      <c r="T44" s="167"/>
      <c r="U44" s="168"/>
      <c r="V44" s="166">
        <v>2</v>
      </c>
      <c r="W44" s="167"/>
      <c r="X44" s="164" t="s">
        <v>8</v>
      </c>
      <c r="Y44" s="164"/>
      <c r="Z44" s="167">
        <v>1</v>
      </c>
      <c r="AA44" s="168"/>
      <c r="AB44" s="166">
        <v>1</v>
      </c>
      <c r="AC44" s="167"/>
      <c r="AD44" s="164" t="s">
        <v>8</v>
      </c>
      <c r="AE44" s="164"/>
      <c r="AF44" s="167">
        <v>0</v>
      </c>
      <c r="AG44" s="168"/>
      <c r="AH44" s="279"/>
      <c r="AI44" s="280"/>
      <c r="AJ44" s="264"/>
      <c r="AK44" s="265"/>
      <c r="AL44" s="264"/>
      <c r="AM44" s="265"/>
      <c r="AN44" s="264"/>
      <c r="AO44" s="265"/>
      <c r="AP44" s="264"/>
      <c r="AQ44" s="265"/>
      <c r="AR44" s="264"/>
      <c r="AS44" s="265"/>
      <c r="AT44" s="264"/>
      <c r="AU44" s="265"/>
      <c r="AV44" s="270"/>
      <c r="AW44" s="271"/>
      <c r="AX44" s="274"/>
      <c r="AY44" s="275"/>
      <c r="AZ44" s="276"/>
      <c r="BA44" s="103"/>
    </row>
    <row r="45" spans="1:53" ht="10.5" customHeight="1">
      <c r="A45" s="147"/>
      <c r="B45" s="148"/>
      <c r="C45" s="152"/>
      <c r="D45" s="153"/>
      <c r="E45" s="153"/>
      <c r="F45" s="153"/>
      <c r="G45" s="153"/>
      <c r="H45" s="153"/>
      <c r="I45" s="154"/>
      <c r="J45" s="144"/>
      <c r="K45" s="128"/>
      <c r="L45" s="26"/>
      <c r="M45" s="26"/>
      <c r="N45" s="128"/>
      <c r="O45" s="145"/>
      <c r="P45" s="162"/>
      <c r="Q45" s="163"/>
      <c r="R45" s="164" t="s">
        <v>9</v>
      </c>
      <c r="S45" s="164"/>
      <c r="T45" s="163"/>
      <c r="U45" s="165"/>
      <c r="V45" s="162">
        <v>3</v>
      </c>
      <c r="W45" s="163"/>
      <c r="X45" s="164" t="s">
        <v>9</v>
      </c>
      <c r="Y45" s="164"/>
      <c r="Z45" s="163">
        <v>0</v>
      </c>
      <c r="AA45" s="165"/>
      <c r="AB45" s="162">
        <v>1</v>
      </c>
      <c r="AC45" s="163"/>
      <c r="AD45" s="164" t="s">
        <v>9</v>
      </c>
      <c r="AE45" s="164"/>
      <c r="AF45" s="163">
        <v>0</v>
      </c>
      <c r="AG45" s="165"/>
      <c r="AH45" s="279"/>
      <c r="AI45" s="280"/>
      <c r="AJ45" s="264"/>
      <c r="AK45" s="265"/>
      <c r="AL45" s="264"/>
      <c r="AM45" s="265"/>
      <c r="AN45" s="264"/>
      <c r="AO45" s="265"/>
      <c r="AP45" s="264"/>
      <c r="AQ45" s="265"/>
      <c r="AR45" s="264"/>
      <c r="AS45" s="265"/>
      <c r="AT45" s="264"/>
      <c r="AU45" s="265"/>
      <c r="AV45" s="270"/>
      <c r="AW45" s="271"/>
      <c r="AX45" s="274"/>
      <c r="AY45" s="275"/>
      <c r="AZ45" s="276"/>
      <c r="BA45" s="103"/>
    </row>
    <row r="46" spans="1:53" ht="10.5" customHeight="1">
      <c r="A46" s="147"/>
      <c r="B46" s="148"/>
      <c r="C46" s="155"/>
      <c r="D46" s="156"/>
      <c r="E46" s="156"/>
      <c r="F46" s="156"/>
      <c r="G46" s="156"/>
      <c r="H46" s="156"/>
      <c r="I46" s="157"/>
      <c r="J46" s="126"/>
      <c r="K46" s="127"/>
      <c r="L46" s="27"/>
      <c r="M46" s="27"/>
      <c r="N46" s="127"/>
      <c r="O46" s="146"/>
      <c r="P46" s="158">
        <f>IF(ISBLANK(P43),"",SUM(P44:P45))</f>
      </c>
      <c r="Q46" s="159"/>
      <c r="R46" s="160" t="s">
        <v>10</v>
      </c>
      <c r="S46" s="160"/>
      <c r="T46" s="159">
        <f>IF(ISBLANK(P43),"",SUM(T44:T45))</f>
      </c>
      <c r="U46" s="161"/>
      <c r="V46" s="158">
        <f>IF(ISBLANK(V43),"",SUM(V44:V45))</f>
        <v>5</v>
      </c>
      <c r="W46" s="159"/>
      <c r="X46" s="160" t="s">
        <v>10</v>
      </c>
      <c r="Y46" s="160"/>
      <c r="Z46" s="159">
        <f>IF(ISBLANK(V43),"",SUM(Z44:Z45))</f>
        <v>1</v>
      </c>
      <c r="AA46" s="161"/>
      <c r="AB46" s="158">
        <f>IF(ISBLANK(AB43),"",SUM(AB44:AB45))</f>
        <v>2</v>
      </c>
      <c r="AC46" s="159"/>
      <c r="AD46" s="160" t="s">
        <v>10</v>
      </c>
      <c r="AE46" s="160"/>
      <c r="AF46" s="159">
        <f>IF(ISBLANK(AB43),"",SUM(AF44:AF45))</f>
        <v>0</v>
      </c>
      <c r="AG46" s="161"/>
      <c r="AH46" s="281"/>
      <c r="AI46" s="282"/>
      <c r="AJ46" s="266"/>
      <c r="AK46" s="267"/>
      <c r="AL46" s="266"/>
      <c r="AM46" s="267"/>
      <c r="AN46" s="266"/>
      <c r="AO46" s="267"/>
      <c r="AP46" s="266"/>
      <c r="AQ46" s="267"/>
      <c r="AR46" s="266"/>
      <c r="AS46" s="267"/>
      <c r="AT46" s="266"/>
      <c r="AU46" s="267"/>
      <c r="AV46" s="272"/>
      <c r="AW46" s="273"/>
      <c r="AX46" s="274"/>
      <c r="AY46" s="275"/>
      <c r="AZ46" s="276"/>
      <c r="BA46" s="103"/>
    </row>
    <row r="47" spans="1:53" ht="18" customHeight="1">
      <c r="A47" s="147">
        <f>AX47</f>
        <v>4</v>
      </c>
      <c r="B47" s="148">
        <v>2</v>
      </c>
      <c r="C47" s="149" t="s">
        <v>41</v>
      </c>
      <c r="D47" s="150"/>
      <c r="E47" s="150"/>
      <c r="F47" s="150"/>
      <c r="G47" s="150"/>
      <c r="H47" s="150"/>
      <c r="I47" s="151"/>
      <c r="J47" s="169"/>
      <c r="K47" s="170"/>
      <c r="L47" s="170"/>
      <c r="M47" s="170"/>
      <c r="N47" s="170"/>
      <c r="O47" s="171"/>
      <c r="P47" s="141"/>
      <c r="Q47" s="142"/>
      <c r="R47" s="142"/>
      <c r="S47" s="142"/>
      <c r="T47" s="142"/>
      <c r="U47" s="143"/>
      <c r="V47" s="169" t="s">
        <v>68</v>
      </c>
      <c r="W47" s="170"/>
      <c r="X47" s="170"/>
      <c r="Y47" s="170"/>
      <c r="Z47" s="170"/>
      <c r="AA47" s="171"/>
      <c r="AB47" s="141" t="s">
        <v>68</v>
      </c>
      <c r="AC47" s="142"/>
      <c r="AD47" s="142"/>
      <c r="AE47" s="142"/>
      <c r="AF47" s="142"/>
      <c r="AG47" s="143"/>
      <c r="AH47" s="277">
        <f>SUM(AJ47:AN50)</f>
        <v>2</v>
      </c>
      <c r="AI47" s="278"/>
      <c r="AJ47" s="262">
        <f>COUNTIF(J47:AG47,"○")</f>
        <v>0</v>
      </c>
      <c r="AK47" s="263"/>
      <c r="AL47" s="262">
        <f>COUNTIF(J47:AG47,"△")</f>
        <v>0</v>
      </c>
      <c r="AM47" s="263"/>
      <c r="AN47" s="262">
        <f>COUNTIF(J47:AG47,"●")</f>
        <v>2</v>
      </c>
      <c r="AO47" s="263"/>
      <c r="AP47" s="262">
        <f>AJ47*3+AL47*1</f>
        <v>0</v>
      </c>
      <c r="AQ47" s="263"/>
      <c r="AR47" s="262">
        <f>SUM(J50,P50,V50,AB50)</f>
        <v>0</v>
      </c>
      <c r="AS47" s="263"/>
      <c r="AT47" s="262">
        <f>SUM(N50,T50,Z50,AF50)</f>
        <v>9</v>
      </c>
      <c r="AU47" s="263"/>
      <c r="AV47" s="268">
        <f>AR47-AT47</f>
        <v>-9</v>
      </c>
      <c r="AW47" s="269"/>
      <c r="AX47" s="274">
        <f>IF(ISBLANK(B47),"",RANK(BA47,$BA$43:$BA$58))</f>
        <v>4</v>
      </c>
      <c r="AY47" s="275"/>
      <c r="AZ47" s="276"/>
      <c r="BA47" s="103">
        <f>AP47*10000+AV47*100+AR47</f>
        <v>-900</v>
      </c>
    </row>
    <row r="48" spans="1:53" ht="10.5" customHeight="1">
      <c r="A48" s="147"/>
      <c r="B48" s="148"/>
      <c r="C48" s="152"/>
      <c r="D48" s="153"/>
      <c r="E48" s="153"/>
      <c r="F48" s="153"/>
      <c r="G48" s="153"/>
      <c r="H48" s="153"/>
      <c r="I48" s="154"/>
      <c r="J48" s="166">
        <f>IF(ISBLANK(J47),"",T44)</f>
      </c>
      <c r="K48" s="167"/>
      <c r="L48" s="164" t="s">
        <v>8</v>
      </c>
      <c r="M48" s="164"/>
      <c r="N48" s="167">
        <f>IF(ISBLANK(J47),"",P44)</f>
      </c>
      <c r="O48" s="168"/>
      <c r="P48" s="144"/>
      <c r="Q48" s="128"/>
      <c r="R48" s="128"/>
      <c r="S48" s="128"/>
      <c r="T48" s="128"/>
      <c r="U48" s="145"/>
      <c r="V48" s="166">
        <v>0</v>
      </c>
      <c r="W48" s="167"/>
      <c r="X48" s="164" t="s">
        <v>8</v>
      </c>
      <c r="Y48" s="164"/>
      <c r="Z48" s="167">
        <v>0</v>
      </c>
      <c r="AA48" s="168"/>
      <c r="AB48" s="132">
        <v>0</v>
      </c>
      <c r="AC48" s="133"/>
      <c r="AD48" s="128" t="s">
        <v>8</v>
      </c>
      <c r="AE48" s="128"/>
      <c r="AF48" s="133">
        <v>3</v>
      </c>
      <c r="AG48" s="134"/>
      <c r="AH48" s="279"/>
      <c r="AI48" s="280"/>
      <c r="AJ48" s="264"/>
      <c r="AK48" s="265"/>
      <c r="AL48" s="264"/>
      <c r="AM48" s="265"/>
      <c r="AN48" s="264"/>
      <c r="AO48" s="265"/>
      <c r="AP48" s="264"/>
      <c r="AQ48" s="265"/>
      <c r="AR48" s="264"/>
      <c r="AS48" s="265"/>
      <c r="AT48" s="264"/>
      <c r="AU48" s="265"/>
      <c r="AV48" s="270"/>
      <c r="AW48" s="271"/>
      <c r="AX48" s="274"/>
      <c r="AY48" s="275"/>
      <c r="AZ48" s="276"/>
      <c r="BA48" s="103"/>
    </row>
    <row r="49" spans="1:53" ht="10.5" customHeight="1">
      <c r="A49" s="147"/>
      <c r="B49" s="148"/>
      <c r="C49" s="152"/>
      <c r="D49" s="153"/>
      <c r="E49" s="153"/>
      <c r="F49" s="153"/>
      <c r="G49" s="153"/>
      <c r="H49" s="153"/>
      <c r="I49" s="154"/>
      <c r="J49" s="162">
        <f>IF(ISBLANK(J47),"",T45)</f>
      </c>
      <c r="K49" s="163"/>
      <c r="L49" s="164" t="s">
        <v>9</v>
      </c>
      <c r="M49" s="164"/>
      <c r="N49" s="163">
        <f>IF(ISBLANK(J47),"",P45)</f>
      </c>
      <c r="O49" s="165"/>
      <c r="P49" s="144"/>
      <c r="Q49" s="128"/>
      <c r="R49" s="128"/>
      <c r="S49" s="128"/>
      <c r="T49" s="128"/>
      <c r="U49" s="145"/>
      <c r="V49" s="162">
        <v>0</v>
      </c>
      <c r="W49" s="163"/>
      <c r="X49" s="164" t="s">
        <v>9</v>
      </c>
      <c r="Y49" s="164"/>
      <c r="Z49" s="163">
        <v>2</v>
      </c>
      <c r="AA49" s="165"/>
      <c r="AB49" s="131">
        <v>0</v>
      </c>
      <c r="AC49" s="129"/>
      <c r="AD49" s="128" t="s">
        <v>9</v>
      </c>
      <c r="AE49" s="128"/>
      <c r="AF49" s="129">
        <v>4</v>
      </c>
      <c r="AG49" s="130"/>
      <c r="AH49" s="279"/>
      <c r="AI49" s="280"/>
      <c r="AJ49" s="264"/>
      <c r="AK49" s="265"/>
      <c r="AL49" s="264"/>
      <c r="AM49" s="265"/>
      <c r="AN49" s="264"/>
      <c r="AO49" s="265"/>
      <c r="AP49" s="264"/>
      <c r="AQ49" s="265"/>
      <c r="AR49" s="264"/>
      <c r="AS49" s="265"/>
      <c r="AT49" s="264"/>
      <c r="AU49" s="265"/>
      <c r="AV49" s="270"/>
      <c r="AW49" s="271"/>
      <c r="AX49" s="274"/>
      <c r="AY49" s="275"/>
      <c r="AZ49" s="276"/>
      <c r="BA49" s="103"/>
    </row>
    <row r="50" spans="1:53" ht="10.5" customHeight="1">
      <c r="A50" s="147"/>
      <c r="B50" s="148"/>
      <c r="C50" s="155"/>
      <c r="D50" s="156"/>
      <c r="E50" s="156"/>
      <c r="F50" s="156"/>
      <c r="G50" s="156"/>
      <c r="H50" s="156"/>
      <c r="I50" s="157"/>
      <c r="J50" s="158">
        <f>IF(ISBLANK(J47),"",SUM(J48:J49))</f>
      </c>
      <c r="K50" s="159"/>
      <c r="L50" s="160" t="s">
        <v>10</v>
      </c>
      <c r="M50" s="160"/>
      <c r="N50" s="159">
        <f>IF(ISBLANK(J47),"",SUM(N48:O49))</f>
      </c>
      <c r="O50" s="161"/>
      <c r="P50" s="126"/>
      <c r="Q50" s="127"/>
      <c r="R50" s="127"/>
      <c r="S50" s="127"/>
      <c r="T50" s="127"/>
      <c r="U50" s="146"/>
      <c r="V50" s="158">
        <f>IF(ISBLANK(V47),"",SUM(V48:V49))</f>
        <v>0</v>
      </c>
      <c r="W50" s="159"/>
      <c r="X50" s="160" t="s">
        <v>10</v>
      </c>
      <c r="Y50" s="160"/>
      <c r="Z50" s="159">
        <f>IF(ISBLANK(V47),"",SUM(Z48:Z49))</f>
        <v>2</v>
      </c>
      <c r="AA50" s="161"/>
      <c r="AB50" s="122">
        <f>IF(ISBLANK(AB47),"",SUM(AB48:AB49))</f>
        <v>0</v>
      </c>
      <c r="AC50" s="123"/>
      <c r="AD50" s="124" t="s">
        <v>10</v>
      </c>
      <c r="AE50" s="124"/>
      <c r="AF50" s="123">
        <f>IF(ISBLANK(AB47),"",SUM(AF48:AF49))</f>
        <v>7</v>
      </c>
      <c r="AG50" s="125"/>
      <c r="AH50" s="281"/>
      <c r="AI50" s="282"/>
      <c r="AJ50" s="266"/>
      <c r="AK50" s="267"/>
      <c r="AL50" s="266"/>
      <c r="AM50" s="267"/>
      <c r="AN50" s="266"/>
      <c r="AO50" s="267"/>
      <c r="AP50" s="266"/>
      <c r="AQ50" s="267"/>
      <c r="AR50" s="266"/>
      <c r="AS50" s="267"/>
      <c r="AT50" s="266"/>
      <c r="AU50" s="267"/>
      <c r="AV50" s="272"/>
      <c r="AW50" s="273"/>
      <c r="AX50" s="274"/>
      <c r="AY50" s="275"/>
      <c r="AZ50" s="276"/>
      <c r="BA50" s="103"/>
    </row>
    <row r="51" spans="1:53" ht="18" customHeight="1">
      <c r="A51" s="147">
        <f>AX51</f>
        <v>3</v>
      </c>
      <c r="B51" s="148">
        <v>3</v>
      </c>
      <c r="C51" s="149" t="s">
        <v>42</v>
      </c>
      <c r="D51" s="150"/>
      <c r="E51" s="150"/>
      <c r="F51" s="150"/>
      <c r="G51" s="150"/>
      <c r="H51" s="150"/>
      <c r="I51" s="151"/>
      <c r="J51" s="169" t="s">
        <v>100</v>
      </c>
      <c r="K51" s="170"/>
      <c r="L51" s="170"/>
      <c r="M51" s="170"/>
      <c r="N51" s="170"/>
      <c r="O51" s="171"/>
      <c r="P51" s="169" t="s">
        <v>123</v>
      </c>
      <c r="Q51" s="170"/>
      <c r="R51" s="170"/>
      <c r="S51" s="170"/>
      <c r="T51" s="170"/>
      <c r="U51" s="171"/>
      <c r="V51" s="141"/>
      <c r="W51" s="142"/>
      <c r="X51" s="142"/>
      <c r="Y51" s="142"/>
      <c r="Z51" s="142"/>
      <c r="AA51" s="143"/>
      <c r="AB51" s="141"/>
      <c r="AC51" s="142"/>
      <c r="AD51" s="142"/>
      <c r="AE51" s="142"/>
      <c r="AF51" s="142"/>
      <c r="AG51" s="143"/>
      <c r="AH51" s="277">
        <f>SUM(AJ51:AN54)</f>
        <v>2</v>
      </c>
      <c r="AI51" s="278"/>
      <c r="AJ51" s="262">
        <f>COUNTIF(J51:AG51,"○")</f>
        <v>1</v>
      </c>
      <c r="AK51" s="263"/>
      <c r="AL51" s="262">
        <f>COUNTIF(J51:AG51,"△")</f>
        <v>0</v>
      </c>
      <c r="AM51" s="263"/>
      <c r="AN51" s="262">
        <f>COUNTIF(J51:AG51,"●")</f>
        <v>1</v>
      </c>
      <c r="AO51" s="263"/>
      <c r="AP51" s="262">
        <f>AJ51*3+AL51*1</f>
        <v>3</v>
      </c>
      <c r="AQ51" s="263"/>
      <c r="AR51" s="262">
        <f>SUM(J54,P54,V54,AB54)</f>
        <v>3</v>
      </c>
      <c r="AS51" s="263"/>
      <c r="AT51" s="262">
        <f>SUM(N54,T54,Z54,AF54)</f>
        <v>5</v>
      </c>
      <c r="AU51" s="263"/>
      <c r="AV51" s="268">
        <f>AR51-AT51</f>
        <v>-2</v>
      </c>
      <c r="AW51" s="269"/>
      <c r="AX51" s="274">
        <f>IF(ISBLANK(B51),"",RANK(BA51,$BA$43:$BA$58))</f>
        <v>3</v>
      </c>
      <c r="AY51" s="275"/>
      <c r="AZ51" s="276"/>
      <c r="BA51" s="103">
        <f>AP51*10000+AV51*100+AR51</f>
        <v>29803</v>
      </c>
    </row>
    <row r="52" spans="1:53" ht="10.5" customHeight="1">
      <c r="A52" s="147"/>
      <c r="B52" s="148"/>
      <c r="C52" s="152"/>
      <c r="D52" s="153"/>
      <c r="E52" s="153"/>
      <c r="F52" s="153"/>
      <c r="G52" s="153"/>
      <c r="H52" s="153"/>
      <c r="I52" s="154"/>
      <c r="J52" s="166">
        <f>IF(ISBLANK(J51),"",Z44)</f>
        <v>1</v>
      </c>
      <c r="K52" s="167"/>
      <c r="L52" s="164" t="s">
        <v>8</v>
      </c>
      <c r="M52" s="164"/>
      <c r="N52" s="167">
        <f>IF(ISBLANK(J51),"",V44)</f>
        <v>2</v>
      </c>
      <c r="O52" s="168"/>
      <c r="P52" s="166">
        <f>IF(ISBLANK(P51),"",Z48)</f>
        <v>0</v>
      </c>
      <c r="Q52" s="167"/>
      <c r="R52" s="164" t="s">
        <v>8</v>
      </c>
      <c r="S52" s="164"/>
      <c r="T52" s="167">
        <f>IF(ISBLANK(P51),"",V48)</f>
        <v>0</v>
      </c>
      <c r="U52" s="168"/>
      <c r="V52" s="144"/>
      <c r="W52" s="128"/>
      <c r="X52" s="128"/>
      <c r="Y52" s="128"/>
      <c r="Z52" s="128"/>
      <c r="AA52" s="145"/>
      <c r="AB52" s="132"/>
      <c r="AC52" s="133"/>
      <c r="AD52" s="128" t="s">
        <v>8</v>
      </c>
      <c r="AE52" s="128"/>
      <c r="AF52" s="133"/>
      <c r="AG52" s="134"/>
      <c r="AH52" s="279"/>
      <c r="AI52" s="280"/>
      <c r="AJ52" s="264"/>
      <c r="AK52" s="265"/>
      <c r="AL52" s="264"/>
      <c r="AM52" s="265"/>
      <c r="AN52" s="264"/>
      <c r="AO52" s="265"/>
      <c r="AP52" s="264"/>
      <c r="AQ52" s="265"/>
      <c r="AR52" s="264"/>
      <c r="AS52" s="265"/>
      <c r="AT52" s="264"/>
      <c r="AU52" s="265"/>
      <c r="AV52" s="270"/>
      <c r="AW52" s="271"/>
      <c r="AX52" s="274"/>
      <c r="AY52" s="275"/>
      <c r="AZ52" s="276"/>
      <c r="BA52" s="103"/>
    </row>
    <row r="53" spans="1:53" ht="10.5" customHeight="1">
      <c r="A53" s="147"/>
      <c r="B53" s="148"/>
      <c r="C53" s="152"/>
      <c r="D53" s="153"/>
      <c r="E53" s="153"/>
      <c r="F53" s="153"/>
      <c r="G53" s="153"/>
      <c r="H53" s="153"/>
      <c r="I53" s="154"/>
      <c r="J53" s="162">
        <f>IF(ISBLANK(J51),"",Z45)</f>
        <v>0</v>
      </c>
      <c r="K53" s="163"/>
      <c r="L53" s="164" t="s">
        <v>9</v>
      </c>
      <c r="M53" s="164"/>
      <c r="N53" s="163">
        <f>IF(ISBLANK(J51),"",V45)</f>
        <v>3</v>
      </c>
      <c r="O53" s="165"/>
      <c r="P53" s="162">
        <f>IF(ISBLANK(P51),"",Z49)</f>
        <v>2</v>
      </c>
      <c r="Q53" s="163"/>
      <c r="R53" s="164" t="s">
        <v>9</v>
      </c>
      <c r="S53" s="164"/>
      <c r="T53" s="163">
        <f>IF(ISBLANK(P51),"",V49)</f>
        <v>0</v>
      </c>
      <c r="U53" s="165"/>
      <c r="V53" s="144"/>
      <c r="W53" s="128"/>
      <c r="X53" s="128"/>
      <c r="Y53" s="128"/>
      <c r="Z53" s="128"/>
      <c r="AA53" s="145"/>
      <c r="AB53" s="131"/>
      <c r="AC53" s="129"/>
      <c r="AD53" s="128" t="s">
        <v>9</v>
      </c>
      <c r="AE53" s="128"/>
      <c r="AF53" s="129"/>
      <c r="AG53" s="130"/>
      <c r="AH53" s="279"/>
      <c r="AI53" s="280"/>
      <c r="AJ53" s="264"/>
      <c r="AK53" s="265"/>
      <c r="AL53" s="264"/>
      <c r="AM53" s="265"/>
      <c r="AN53" s="264"/>
      <c r="AO53" s="265"/>
      <c r="AP53" s="264"/>
      <c r="AQ53" s="265"/>
      <c r="AR53" s="264"/>
      <c r="AS53" s="265"/>
      <c r="AT53" s="264"/>
      <c r="AU53" s="265"/>
      <c r="AV53" s="270"/>
      <c r="AW53" s="271"/>
      <c r="AX53" s="274"/>
      <c r="AY53" s="275"/>
      <c r="AZ53" s="276"/>
      <c r="BA53" s="103"/>
    </row>
    <row r="54" spans="1:53" ht="10.5" customHeight="1">
      <c r="A54" s="147"/>
      <c r="B54" s="148"/>
      <c r="C54" s="155"/>
      <c r="D54" s="156"/>
      <c r="E54" s="156"/>
      <c r="F54" s="156"/>
      <c r="G54" s="156"/>
      <c r="H54" s="156"/>
      <c r="I54" s="157"/>
      <c r="J54" s="158">
        <f>IF(ISBLANK(J51),"",SUM(J52:J53))</f>
        <v>1</v>
      </c>
      <c r="K54" s="159"/>
      <c r="L54" s="160" t="s">
        <v>10</v>
      </c>
      <c r="M54" s="160"/>
      <c r="N54" s="159">
        <f>IF(ISBLANK(J51),"",SUM(N52:O53))</f>
        <v>5</v>
      </c>
      <c r="O54" s="161"/>
      <c r="P54" s="158">
        <f>IF(ISBLANK(P51),"",SUM(P52:P53))</f>
        <v>2</v>
      </c>
      <c r="Q54" s="159"/>
      <c r="R54" s="160" t="s">
        <v>10</v>
      </c>
      <c r="S54" s="160"/>
      <c r="T54" s="159">
        <f>IF(ISBLANK(P51),"",SUM(T52:T53))</f>
        <v>0</v>
      </c>
      <c r="U54" s="161"/>
      <c r="V54" s="126"/>
      <c r="W54" s="127"/>
      <c r="X54" s="127"/>
      <c r="Y54" s="127"/>
      <c r="Z54" s="127"/>
      <c r="AA54" s="146"/>
      <c r="AB54" s="122">
        <f>IF(ISBLANK(AB51),"",SUM(AB52:AB53))</f>
      </c>
      <c r="AC54" s="123"/>
      <c r="AD54" s="124" t="s">
        <v>10</v>
      </c>
      <c r="AE54" s="124"/>
      <c r="AF54" s="123">
        <f>IF(ISBLANK(AB51),"",SUM(AF52:AF53))</f>
      </c>
      <c r="AG54" s="125"/>
      <c r="AH54" s="281"/>
      <c r="AI54" s="282"/>
      <c r="AJ54" s="266"/>
      <c r="AK54" s="267"/>
      <c r="AL54" s="266"/>
      <c r="AM54" s="267"/>
      <c r="AN54" s="266"/>
      <c r="AO54" s="267"/>
      <c r="AP54" s="266"/>
      <c r="AQ54" s="267"/>
      <c r="AR54" s="266"/>
      <c r="AS54" s="267"/>
      <c r="AT54" s="266"/>
      <c r="AU54" s="267"/>
      <c r="AV54" s="272"/>
      <c r="AW54" s="273"/>
      <c r="AX54" s="274"/>
      <c r="AY54" s="275"/>
      <c r="AZ54" s="276"/>
      <c r="BA54" s="103"/>
    </row>
    <row r="55" spans="1:53" ht="18" customHeight="1">
      <c r="A55" s="147">
        <f>AX55</f>
        <v>2</v>
      </c>
      <c r="B55" s="148">
        <v>4</v>
      </c>
      <c r="C55" s="149" t="s">
        <v>43</v>
      </c>
      <c r="D55" s="150"/>
      <c r="E55" s="150"/>
      <c r="F55" s="150"/>
      <c r="G55" s="150"/>
      <c r="H55" s="150"/>
      <c r="I55" s="151"/>
      <c r="J55" s="141" t="s">
        <v>122</v>
      </c>
      <c r="K55" s="142"/>
      <c r="L55" s="142"/>
      <c r="M55" s="142"/>
      <c r="N55" s="142"/>
      <c r="O55" s="143"/>
      <c r="P55" s="141" t="s">
        <v>69</v>
      </c>
      <c r="Q55" s="142"/>
      <c r="R55" s="142"/>
      <c r="S55" s="142"/>
      <c r="T55" s="142"/>
      <c r="U55" s="143"/>
      <c r="V55" s="141"/>
      <c r="W55" s="142"/>
      <c r="X55" s="142"/>
      <c r="Y55" s="142"/>
      <c r="Z55" s="142"/>
      <c r="AA55" s="143"/>
      <c r="AB55" s="141"/>
      <c r="AC55" s="142"/>
      <c r="AD55" s="142"/>
      <c r="AE55" s="142"/>
      <c r="AF55" s="142"/>
      <c r="AG55" s="143"/>
      <c r="AH55" s="277">
        <f>SUM(AJ55:AN58)</f>
        <v>2</v>
      </c>
      <c r="AI55" s="278"/>
      <c r="AJ55" s="262">
        <f>COUNTIF(J55:AG55,"○")</f>
        <v>1</v>
      </c>
      <c r="AK55" s="263"/>
      <c r="AL55" s="262">
        <f>COUNTIF(J55:AG55,"△")</f>
        <v>0</v>
      </c>
      <c r="AM55" s="263"/>
      <c r="AN55" s="262">
        <f>COUNTIF(J55:AG55,"●")</f>
        <v>1</v>
      </c>
      <c r="AO55" s="263"/>
      <c r="AP55" s="262">
        <f>AJ55*3+AL55*1</f>
        <v>3</v>
      </c>
      <c r="AQ55" s="263"/>
      <c r="AR55" s="262">
        <f>SUM(J58,P58,V58,AB58)</f>
        <v>7</v>
      </c>
      <c r="AS55" s="263"/>
      <c r="AT55" s="262">
        <f>SUM(N58,T58,Z58,AF58)</f>
        <v>2</v>
      </c>
      <c r="AU55" s="263"/>
      <c r="AV55" s="268">
        <f>AR55-AT55</f>
        <v>5</v>
      </c>
      <c r="AW55" s="269"/>
      <c r="AX55" s="274">
        <f>IF(ISBLANK(B55),"",RANK(BA55,$BA$43:$BA$58))</f>
        <v>2</v>
      </c>
      <c r="AY55" s="275"/>
      <c r="AZ55" s="276"/>
      <c r="BA55" s="103">
        <f>AP55*10000+AV55*100+AR55</f>
        <v>30507</v>
      </c>
    </row>
    <row r="56" spans="1:53" ht="10.5" customHeight="1">
      <c r="A56" s="147"/>
      <c r="B56" s="148"/>
      <c r="C56" s="152"/>
      <c r="D56" s="153"/>
      <c r="E56" s="153"/>
      <c r="F56" s="153"/>
      <c r="G56" s="153"/>
      <c r="H56" s="153"/>
      <c r="I56" s="154"/>
      <c r="J56" s="132">
        <f>IF(ISBLANK(J55),"",AF44)</f>
        <v>0</v>
      </c>
      <c r="K56" s="133"/>
      <c r="L56" s="128" t="s">
        <v>8</v>
      </c>
      <c r="M56" s="128"/>
      <c r="N56" s="133">
        <f>IF(ISBLANK(J55),"",AB44)</f>
        <v>1</v>
      </c>
      <c r="O56" s="134"/>
      <c r="P56" s="132">
        <f>IF(ISBLANK(P55),"",AF48)</f>
        <v>3</v>
      </c>
      <c r="Q56" s="133"/>
      <c r="R56" s="128" t="s">
        <v>8</v>
      </c>
      <c r="S56" s="128"/>
      <c r="T56" s="133">
        <f>IF(ISBLANK(P55),"",AB48)</f>
        <v>0</v>
      </c>
      <c r="U56" s="134"/>
      <c r="V56" s="132">
        <f>IF(ISBLANK(V55),"",AF52)</f>
      </c>
      <c r="W56" s="133"/>
      <c r="X56" s="128" t="s">
        <v>8</v>
      </c>
      <c r="Y56" s="128"/>
      <c r="Z56" s="133">
        <f>IF(ISBLANK(V55),"",AB52)</f>
      </c>
      <c r="AA56" s="134"/>
      <c r="AB56" s="144"/>
      <c r="AC56" s="128"/>
      <c r="AD56" s="128"/>
      <c r="AE56" s="128"/>
      <c r="AF56" s="128"/>
      <c r="AG56" s="145"/>
      <c r="AH56" s="279"/>
      <c r="AI56" s="280"/>
      <c r="AJ56" s="264"/>
      <c r="AK56" s="265"/>
      <c r="AL56" s="264"/>
      <c r="AM56" s="265"/>
      <c r="AN56" s="264"/>
      <c r="AO56" s="265"/>
      <c r="AP56" s="264"/>
      <c r="AQ56" s="265"/>
      <c r="AR56" s="264"/>
      <c r="AS56" s="265"/>
      <c r="AT56" s="264"/>
      <c r="AU56" s="265"/>
      <c r="AV56" s="270"/>
      <c r="AW56" s="271"/>
      <c r="AX56" s="274"/>
      <c r="AY56" s="275"/>
      <c r="AZ56" s="276"/>
      <c r="BA56" s="103"/>
    </row>
    <row r="57" spans="1:53" ht="10.5" customHeight="1">
      <c r="A57" s="147"/>
      <c r="B57" s="148"/>
      <c r="C57" s="152"/>
      <c r="D57" s="153"/>
      <c r="E57" s="153"/>
      <c r="F57" s="153"/>
      <c r="G57" s="153"/>
      <c r="H57" s="153"/>
      <c r="I57" s="154"/>
      <c r="J57" s="131">
        <f>IF(ISBLANK(J55),"",AF45)</f>
        <v>0</v>
      </c>
      <c r="K57" s="129"/>
      <c r="L57" s="128" t="s">
        <v>9</v>
      </c>
      <c r="M57" s="128"/>
      <c r="N57" s="129">
        <f>IF(ISBLANK(J55),"",AB45)</f>
        <v>1</v>
      </c>
      <c r="O57" s="130"/>
      <c r="P57" s="131">
        <f>IF(ISBLANK(P55),"",AF49)</f>
        <v>4</v>
      </c>
      <c r="Q57" s="129"/>
      <c r="R57" s="128" t="s">
        <v>9</v>
      </c>
      <c r="S57" s="128"/>
      <c r="T57" s="129">
        <f>IF(ISBLANK(P55),"",AB49)</f>
        <v>0</v>
      </c>
      <c r="U57" s="130"/>
      <c r="V57" s="131">
        <f>IF(ISBLANK(V55),"",AF53)</f>
      </c>
      <c r="W57" s="129"/>
      <c r="X57" s="128" t="s">
        <v>9</v>
      </c>
      <c r="Y57" s="128"/>
      <c r="Z57" s="129">
        <f>IF(ISBLANK(V55),"",AB53)</f>
      </c>
      <c r="AA57" s="130"/>
      <c r="AB57" s="144"/>
      <c r="AC57" s="128"/>
      <c r="AD57" s="128"/>
      <c r="AE57" s="128"/>
      <c r="AF57" s="128"/>
      <c r="AG57" s="145"/>
      <c r="AH57" s="279"/>
      <c r="AI57" s="280"/>
      <c r="AJ57" s="264"/>
      <c r="AK57" s="265"/>
      <c r="AL57" s="264"/>
      <c r="AM57" s="265"/>
      <c r="AN57" s="264"/>
      <c r="AO57" s="265"/>
      <c r="AP57" s="264"/>
      <c r="AQ57" s="265"/>
      <c r="AR57" s="264"/>
      <c r="AS57" s="265"/>
      <c r="AT57" s="264"/>
      <c r="AU57" s="265"/>
      <c r="AV57" s="270"/>
      <c r="AW57" s="271"/>
      <c r="AX57" s="274"/>
      <c r="AY57" s="275"/>
      <c r="AZ57" s="276"/>
      <c r="BA57" s="103"/>
    </row>
    <row r="58" spans="1:53" ht="10.5" customHeight="1">
      <c r="A58" s="147"/>
      <c r="B58" s="148"/>
      <c r="C58" s="155"/>
      <c r="D58" s="156"/>
      <c r="E58" s="156"/>
      <c r="F58" s="156"/>
      <c r="G58" s="156"/>
      <c r="H58" s="156"/>
      <c r="I58" s="157"/>
      <c r="J58" s="122">
        <f>IF(ISBLANK(J55),"",SUM(J56:J57))</f>
        <v>0</v>
      </c>
      <c r="K58" s="123"/>
      <c r="L58" s="124" t="s">
        <v>10</v>
      </c>
      <c r="M58" s="124"/>
      <c r="N58" s="123">
        <f>IF(ISBLANK(J55),"",SUM(N56:O57))</f>
        <v>2</v>
      </c>
      <c r="O58" s="125"/>
      <c r="P58" s="122">
        <f>IF(ISBLANK(P55),"",SUM(P56:P57))</f>
        <v>7</v>
      </c>
      <c r="Q58" s="123"/>
      <c r="R58" s="124" t="s">
        <v>10</v>
      </c>
      <c r="S58" s="124"/>
      <c r="T58" s="123">
        <f>IF(ISBLANK(P55),"",SUM(T56:U57))</f>
        <v>0</v>
      </c>
      <c r="U58" s="125"/>
      <c r="V58" s="122">
        <f>IF(ISBLANK(V55),"",SUM(V56:V57))</f>
      </c>
      <c r="W58" s="123"/>
      <c r="X58" s="124" t="s">
        <v>10</v>
      </c>
      <c r="Y58" s="124"/>
      <c r="Z58" s="123">
        <f>IF(ISBLANK(V55),"",SUM(Z56:AA57))</f>
      </c>
      <c r="AA58" s="125"/>
      <c r="AB58" s="126"/>
      <c r="AC58" s="127"/>
      <c r="AD58" s="127"/>
      <c r="AE58" s="127"/>
      <c r="AF58" s="127"/>
      <c r="AG58" s="146"/>
      <c r="AH58" s="281"/>
      <c r="AI58" s="282"/>
      <c r="AJ58" s="266"/>
      <c r="AK58" s="267"/>
      <c r="AL58" s="266"/>
      <c r="AM58" s="267"/>
      <c r="AN58" s="266"/>
      <c r="AO58" s="267"/>
      <c r="AP58" s="266"/>
      <c r="AQ58" s="267"/>
      <c r="AR58" s="266"/>
      <c r="AS58" s="267"/>
      <c r="AT58" s="266"/>
      <c r="AU58" s="267"/>
      <c r="AV58" s="272"/>
      <c r="AW58" s="273"/>
      <c r="AX58" s="274"/>
      <c r="AY58" s="275"/>
      <c r="AZ58" s="276"/>
      <c r="BA58" s="103"/>
    </row>
    <row r="59" spans="1:60" ht="10.5" customHeight="1">
      <c r="A59" s="11"/>
      <c r="BH59" s="11"/>
    </row>
    <row r="60" spans="3:64" ht="24" customHeight="1">
      <c r="C60" s="14"/>
      <c r="D60" s="120" t="s">
        <v>22</v>
      </c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4"/>
      <c r="S60" s="14"/>
      <c r="T60" s="253" t="s">
        <v>29</v>
      </c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4" t="s">
        <v>30</v>
      </c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10"/>
      <c r="BH60" s="10"/>
      <c r="BI60" s="10"/>
      <c r="BJ60" s="10"/>
      <c r="BK60" s="10"/>
      <c r="BL60" s="10"/>
    </row>
    <row r="61" spans="3:64" ht="15" customHeight="1">
      <c r="C61" s="14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252"/>
      <c r="AG61" s="252"/>
      <c r="AH61" s="252"/>
      <c r="AI61" s="252"/>
      <c r="AJ61" s="252"/>
      <c r="AK61" s="252"/>
      <c r="AL61" s="14"/>
      <c r="AM61" s="14"/>
      <c r="AN61" s="15"/>
      <c r="AO61" s="22"/>
      <c r="AP61" s="255" t="s">
        <v>31</v>
      </c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10"/>
      <c r="BH61" s="10"/>
      <c r="BI61" s="10"/>
      <c r="BJ61" s="10"/>
      <c r="BK61" s="10"/>
      <c r="BL61" s="10"/>
    </row>
    <row r="62" spans="1:60" ht="15" customHeight="1">
      <c r="A62" s="11"/>
      <c r="AF62" s="252"/>
      <c r="AG62" s="252"/>
      <c r="AH62" s="252"/>
      <c r="AI62" s="252"/>
      <c r="AJ62" s="252"/>
      <c r="AK62" s="252"/>
      <c r="AO62" s="23"/>
      <c r="AP62" s="255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H62" s="11"/>
    </row>
    <row r="63" spans="1:60" ht="15" customHeight="1">
      <c r="A63" s="11"/>
      <c r="E63" s="241" t="s">
        <v>23</v>
      </c>
      <c r="F63" s="242"/>
      <c r="G63" s="242"/>
      <c r="H63" s="242"/>
      <c r="I63" s="242"/>
      <c r="J63" s="242"/>
      <c r="K63" s="242"/>
      <c r="L63" s="245">
        <f>IF(トーナメント!L6="","",トーナメント!L6)</f>
      </c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6"/>
      <c r="AC63" s="43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23"/>
      <c r="AP63" s="259" t="s">
        <v>44</v>
      </c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H63" s="11"/>
    </row>
    <row r="64" spans="1:60" ht="15" customHeight="1">
      <c r="A64" s="11"/>
      <c r="E64" s="243"/>
      <c r="F64" s="244"/>
      <c r="G64" s="244"/>
      <c r="H64" s="244"/>
      <c r="I64" s="244"/>
      <c r="J64" s="244"/>
      <c r="K64" s="244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8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17"/>
      <c r="AO64" s="37"/>
      <c r="AP64" s="259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H64" s="11"/>
    </row>
    <row r="65" spans="1:60" ht="15" customHeight="1">
      <c r="A65" s="11"/>
      <c r="AC65" s="3"/>
      <c r="AD65" s="3"/>
      <c r="AE65" s="3"/>
      <c r="AF65" s="3"/>
      <c r="AG65" s="249"/>
      <c r="AH65" s="249"/>
      <c r="AI65" s="250"/>
      <c r="AJ65" s="251"/>
      <c r="AK65" s="251"/>
      <c r="AL65" s="251"/>
      <c r="AM65" s="251"/>
      <c r="AN65" s="18"/>
      <c r="AO65" s="50"/>
      <c r="AP65" s="45"/>
      <c r="AQ65" s="19"/>
      <c r="AR65" s="19"/>
      <c r="AS65" s="19"/>
      <c r="AT65" s="19"/>
      <c r="BH65" s="11"/>
    </row>
    <row r="66" spans="1:60" ht="15" customHeight="1">
      <c r="A66" s="11"/>
      <c r="AC66" s="3"/>
      <c r="AD66" s="3"/>
      <c r="AE66" s="3"/>
      <c r="AF66" s="3"/>
      <c r="AG66" s="249"/>
      <c r="AH66" s="249"/>
      <c r="AI66" s="251"/>
      <c r="AJ66" s="251"/>
      <c r="AK66" s="251"/>
      <c r="AL66" s="251"/>
      <c r="AM66" s="251"/>
      <c r="AN66" s="18"/>
      <c r="AO66" s="37"/>
      <c r="AP66" s="24"/>
      <c r="AQ66" s="3"/>
      <c r="AR66" s="3"/>
      <c r="AS66" s="3"/>
      <c r="AT66" s="18"/>
      <c r="BH66" s="11"/>
    </row>
    <row r="67" spans="1:60" ht="15" customHeight="1">
      <c r="A67" s="11"/>
      <c r="E67" s="241" t="s">
        <v>34</v>
      </c>
      <c r="F67" s="242"/>
      <c r="G67" s="242"/>
      <c r="H67" s="242"/>
      <c r="I67" s="242"/>
      <c r="J67" s="242"/>
      <c r="K67" s="242"/>
      <c r="L67" s="245">
        <f>IF(トーナメント!L10="","",トーナメント!L10)</f>
      </c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6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20"/>
      <c r="AO67" s="37"/>
      <c r="AP67" s="24"/>
      <c r="AQ67" s="3"/>
      <c r="AR67" s="3"/>
      <c r="AS67" s="3"/>
      <c r="AT67" s="18"/>
      <c r="BH67" s="11"/>
    </row>
    <row r="68" spans="1:60" ht="15" customHeight="1">
      <c r="A68" s="11"/>
      <c r="E68" s="243"/>
      <c r="F68" s="244"/>
      <c r="G68" s="244"/>
      <c r="H68" s="244"/>
      <c r="I68" s="244"/>
      <c r="J68" s="244"/>
      <c r="K68" s="244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8"/>
      <c r="AO68" s="23"/>
      <c r="AP68" s="24"/>
      <c r="AQ68" s="3"/>
      <c r="AR68" s="3"/>
      <c r="AS68" s="3"/>
      <c r="AT68" s="18"/>
      <c r="AU68" s="42"/>
      <c r="AV68" s="3"/>
      <c r="BH68" s="11"/>
    </row>
    <row r="69" spans="1:60" ht="15" customHeight="1">
      <c r="A69" s="11"/>
      <c r="AM69" s="249"/>
      <c r="AN69" s="249"/>
      <c r="AO69" s="250"/>
      <c r="AP69" s="251"/>
      <c r="AQ69" s="251"/>
      <c r="AR69" s="251"/>
      <c r="AS69" s="251"/>
      <c r="AT69" s="18"/>
      <c r="AU69" s="43"/>
      <c r="AV69" s="19"/>
      <c r="AW69" s="19"/>
      <c r="AX69" s="19"/>
      <c r="AY69" s="19"/>
      <c r="BH69" s="11"/>
    </row>
    <row r="70" spans="1:60" ht="15" customHeight="1">
      <c r="A70" s="11"/>
      <c r="AM70" s="249"/>
      <c r="AN70" s="249"/>
      <c r="AO70" s="251"/>
      <c r="AP70" s="251"/>
      <c r="AQ70" s="251"/>
      <c r="AR70" s="251"/>
      <c r="AS70" s="251"/>
      <c r="AT70" s="18"/>
      <c r="AU70" s="3"/>
      <c r="AV70" s="3"/>
      <c r="AW70" s="3"/>
      <c r="AX70" s="3"/>
      <c r="AY70" s="17"/>
      <c r="BH70" s="11"/>
    </row>
    <row r="71" spans="1:60" ht="15" customHeight="1">
      <c r="A71" s="11"/>
      <c r="E71" s="241" t="s">
        <v>24</v>
      </c>
      <c r="F71" s="242"/>
      <c r="G71" s="242"/>
      <c r="H71" s="242"/>
      <c r="I71" s="242"/>
      <c r="J71" s="242"/>
      <c r="K71" s="242"/>
      <c r="L71" s="245">
        <f>IF(トーナメント!L14="","",トーナメント!L14)</f>
      </c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6"/>
      <c r="AO71" s="23"/>
      <c r="AP71" s="24"/>
      <c r="AQ71" s="3"/>
      <c r="AR71" s="3"/>
      <c r="AS71" s="3"/>
      <c r="AT71" s="18"/>
      <c r="AU71" s="42"/>
      <c r="AV71" s="3"/>
      <c r="AW71" s="3"/>
      <c r="AX71" s="3"/>
      <c r="AY71" s="18"/>
      <c r="BH71" s="11"/>
    </row>
    <row r="72" spans="1:60" ht="15" customHeight="1">
      <c r="A72" s="11"/>
      <c r="E72" s="243"/>
      <c r="F72" s="244"/>
      <c r="G72" s="244"/>
      <c r="H72" s="244"/>
      <c r="I72" s="244"/>
      <c r="J72" s="244"/>
      <c r="K72" s="244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8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7"/>
      <c r="AO72" s="37"/>
      <c r="AP72" s="24"/>
      <c r="AQ72" s="3"/>
      <c r="AR72" s="3"/>
      <c r="AS72" s="3"/>
      <c r="AT72" s="18"/>
      <c r="AU72" s="3"/>
      <c r="AV72" s="3"/>
      <c r="AW72" s="3"/>
      <c r="AX72" s="3"/>
      <c r="AY72" s="18"/>
      <c r="BH72" s="11"/>
    </row>
    <row r="73" spans="1:60" ht="15" customHeight="1">
      <c r="A73" s="11"/>
      <c r="AC73" s="3"/>
      <c r="AD73" s="3"/>
      <c r="AE73" s="3"/>
      <c r="AF73" s="3"/>
      <c r="AG73" s="249"/>
      <c r="AH73" s="249"/>
      <c r="AI73" s="261"/>
      <c r="AJ73" s="249"/>
      <c r="AK73" s="249"/>
      <c r="AL73" s="249"/>
      <c r="AM73" s="249"/>
      <c r="AN73" s="38"/>
      <c r="AO73" s="50"/>
      <c r="AP73" s="45"/>
      <c r="AQ73" s="19"/>
      <c r="AR73" s="19"/>
      <c r="AS73" s="19"/>
      <c r="AT73" s="20"/>
      <c r="AU73" s="3"/>
      <c r="AV73" s="3"/>
      <c r="AW73" s="3"/>
      <c r="AX73" s="3"/>
      <c r="AY73" s="18"/>
      <c r="BH73" s="11"/>
    </row>
    <row r="74" spans="1:60" ht="15" customHeight="1">
      <c r="A74" s="11"/>
      <c r="AC74" s="3"/>
      <c r="AD74" s="3"/>
      <c r="AE74" s="3"/>
      <c r="AF74" s="3"/>
      <c r="AG74" s="249"/>
      <c r="AH74" s="249"/>
      <c r="AI74" s="249"/>
      <c r="AJ74" s="249"/>
      <c r="AK74" s="249"/>
      <c r="AL74" s="249"/>
      <c r="AM74" s="249"/>
      <c r="AN74" s="38"/>
      <c r="AO74" s="37"/>
      <c r="AP74" s="24"/>
      <c r="AU74" s="3"/>
      <c r="AV74" s="3"/>
      <c r="AW74" s="3"/>
      <c r="AX74" s="3"/>
      <c r="AY74" s="18"/>
      <c r="BH74" s="11"/>
    </row>
    <row r="75" spans="1:60" ht="15" customHeight="1">
      <c r="A75" s="11"/>
      <c r="E75" s="241" t="s">
        <v>25</v>
      </c>
      <c r="F75" s="242"/>
      <c r="G75" s="242"/>
      <c r="H75" s="242"/>
      <c r="I75" s="242"/>
      <c r="J75" s="242"/>
      <c r="K75" s="242"/>
      <c r="L75" s="245">
        <f>IF(トーナメント!L18="","",トーナメント!L18)</f>
      </c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6"/>
      <c r="AC75" s="43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20"/>
      <c r="AO75" s="37"/>
      <c r="AP75" s="24"/>
      <c r="AU75" s="3"/>
      <c r="AV75" s="3"/>
      <c r="AW75" s="3"/>
      <c r="AX75" s="3"/>
      <c r="AY75" s="18"/>
      <c r="BH75" s="11"/>
    </row>
    <row r="76" spans="1:60" ht="15" customHeight="1">
      <c r="A76" s="11"/>
      <c r="E76" s="243"/>
      <c r="F76" s="244"/>
      <c r="G76" s="244"/>
      <c r="H76" s="244"/>
      <c r="I76" s="244"/>
      <c r="J76" s="244"/>
      <c r="K76" s="244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8"/>
      <c r="AO76" s="23"/>
      <c r="AP76" s="24"/>
      <c r="AU76" s="3"/>
      <c r="AV76" s="3"/>
      <c r="AW76" s="3"/>
      <c r="AX76" s="3"/>
      <c r="AY76" s="18"/>
      <c r="AZ76" s="42"/>
      <c r="BH76" s="11"/>
    </row>
    <row r="77" spans="1:60" ht="15" customHeight="1">
      <c r="A77" s="11"/>
      <c r="AO77" s="23"/>
      <c r="AP77" s="24"/>
      <c r="AR77" s="249"/>
      <c r="AS77" s="249"/>
      <c r="AT77" s="250"/>
      <c r="AU77" s="251"/>
      <c r="AV77" s="251"/>
      <c r="AW77" s="251"/>
      <c r="AX77" s="251"/>
      <c r="AY77" s="18"/>
      <c r="AZ77" s="3"/>
      <c r="BH77" s="11"/>
    </row>
    <row r="78" spans="1:60" ht="15" customHeight="1">
      <c r="A78" s="11"/>
      <c r="AO78" s="23"/>
      <c r="AP78" s="24"/>
      <c r="AR78" s="249"/>
      <c r="AS78" s="249"/>
      <c r="AT78" s="251"/>
      <c r="AU78" s="251"/>
      <c r="AV78" s="251"/>
      <c r="AW78" s="251"/>
      <c r="AX78" s="251"/>
      <c r="AY78" s="18"/>
      <c r="AZ78" s="48"/>
      <c r="BH78" s="11"/>
    </row>
    <row r="79" spans="1:60" ht="15" customHeight="1">
      <c r="A79" s="11"/>
      <c r="E79" s="241" t="s">
        <v>26</v>
      </c>
      <c r="F79" s="242"/>
      <c r="G79" s="242"/>
      <c r="H79" s="242"/>
      <c r="I79" s="242"/>
      <c r="J79" s="242"/>
      <c r="K79" s="242"/>
      <c r="L79" s="245">
        <f>IF(トーナメント!L22="","",トーナメント!L22)</f>
      </c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6"/>
      <c r="AC79" s="43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3"/>
      <c r="AP79" s="24"/>
      <c r="AU79" s="3"/>
      <c r="AV79" s="3"/>
      <c r="AW79" s="3"/>
      <c r="AX79" s="3"/>
      <c r="AY79" s="18"/>
      <c r="AZ79" s="42"/>
      <c r="BH79" s="11"/>
    </row>
    <row r="80" spans="1:60" ht="15" customHeight="1">
      <c r="A80" s="11"/>
      <c r="E80" s="243"/>
      <c r="F80" s="244"/>
      <c r="G80" s="244"/>
      <c r="H80" s="244"/>
      <c r="I80" s="244"/>
      <c r="J80" s="244"/>
      <c r="K80" s="244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8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17"/>
      <c r="AO80" s="37"/>
      <c r="AP80" s="24"/>
      <c r="AU80" s="3"/>
      <c r="AV80" s="3"/>
      <c r="AW80" s="3"/>
      <c r="AX80" s="3"/>
      <c r="AY80" s="18"/>
      <c r="BH80" s="11"/>
    </row>
    <row r="81" spans="1:60" ht="15" customHeight="1">
      <c r="A81" s="11"/>
      <c r="AC81" s="3"/>
      <c r="AD81" s="3"/>
      <c r="AE81" s="3"/>
      <c r="AF81" s="3"/>
      <c r="AG81" s="249"/>
      <c r="AH81" s="249"/>
      <c r="AI81" s="250"/>
      <c r="AJ81" s="251"/>
      <c r="AK81" s="251"/>
      <c r="AL81" s="251"/>
      <c r="AM81" s="251"/>
      <c r="AN81" s="18"/>
      <c r="AO81" s="50"/>
      <c r="AP81" s="45"/>
      <c r="AQ81" s="19"/>
      <c r="AR81" s="19"/>
      <c r="AS81" s="19"/>
      <c r="AT81" s="19"/>
      <c r="AU81" s="3"/>
      <c r="AV81" s="3"/>
      <c r="AW81" s="3"/>
      <c r="AX81" s="3"/>
      <c r="AY81" s="18"/>
      <c r="BH81" s="11"/>
    </row>
    <row r="82" spans="1:60" ht="15" customHeight="1">
      <c r="A82" s="11"/>
      <c r="AC82" s="3"/>
      <c r="AD82" s="3"/>
      <c r="AE82" s="3"/>
      <c r="AF82" s="3"/>
      <c r="AG82" s="249"/>
      <c r="AH82" s="249"/>
      <c r="AI82" s="251"/>
      <c r="AJ82" s="251"/>
      <c r="AK82" s="251"/>
      <c r="AL82" s="251"/>
      <c r="AM82" s="251"/>
      <c r="AN82" s="18"/>
      <c r="AO82" s="37"/>
      <c r="AP82" s="24"/>
      <c r="AQ82" s="3"/>
      <c r="AR82" s="3"/>
      <c r="AS82" s="3"/>
      <c r="AT82" s="17"/>
      <c r="AU82" s="3"/>
      <c r="AV82" s="3"/>
      <c r="AW82" s="3"/>
      <c r="AX82" s="3"/>
      <c r="AY82" s="18"/>
      <c r="BH82" s="11"/>
    </row>
    <row r="83" spans="1:60" ht="15" customHeight="1">
      <c r="A83" s="11"/>
      <c r="E83" s="241" t="s">
        <v>27</v>
      </c>
      <c r="F83" s="242"/>
      <c r="G83" s="242"/>
      <c r="H83" s="242"/>
      <c r="I83" s="242"/>
      <c r="J83" s="242"/>
      <c r="K83" s="242"/>
      <c r="L83" s="245">
        <f>IF(トーナメント!L26="","",トーナメント!L26)</f>
      </c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6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20"/>
      <c r="AO83" s="37"/>
      <c r="AP83" s="24"/>
      <c r="AQ83" s="3"/>
      <c r="AR83" s="3"/>
      <c r="AS83" s="3"/>
      <c r="AT83" s="18"/>
      <c r="AU83" s="3"/>
      <c r="AV83" s="3"/>
      <c r="AW83" s="3"/>
      <c r="AX83" s="3"/>
      <c r="AY83" s="18"/>
      <c r="BH83" s="11"/>
    </row>
    <row r="84" spans="1:60" ht="15" customHeight="1">
      <c r="A84" s="11"/>
      <c r="E84" s="243"/>
      <c r="F84" s="244"/>
      <c r="G84" s="244"/>
      <c r="H84" s="244"/>
      <c r="I84" s="244"/>
      <c r="J84" s="244"/>
      <c r="K84" s="244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8"/>
      <c r="AO84" s="23"/>
      <c r="AP84" s="24"/>
      <c r="AQ84" s="3"/>
      <c r="AR84" s="3"/>
      <c r="AS84" s="3"/>
      <c r="AT84" s="18"/>
      <c r="AU84" s="42"/>
      <c r="AV84" s="3"/>
      <c r="AW84" s="3"/>
      <c r="AX84" s="3"/>
      <c r="AY84" s="18"/>
      <c r="BH84" s="11"/>
    </row>
    <row r="85" spans="1:60" ht="15" customHeight="1">
      <c r="A85" s="11"/>
      <c r="AM85" s="249"/>
      <c r="AN85" s="249"/>
      <c r="AO85" s="250"/>
      <c r="AP85" s="251"/>
      <c r="AQ85" s="251"/>
      <c r="AR85" s="251"/>
      <c r="AS85" s="251"/>
      <c r="AT85" s="18"/>
      <c r="AU85" s="43"/>
      <c r="AV85" s="19"/>
      <c r="AW85" s="19"/>
      <c r="AX85" s="19"/>
      <c r="AY85" s="20"/>
      <c r="BH85" s="11"/>
    </row>
    <row r="86" spans="1:60" ht="15" customHeight="1">
      <c r="A86" s="11"/>
      <c r="AM86" s="249"/>
      <c r="AN86" s="249"/>
      <c r="AO86" s="251"/>
      <c r="AP86" s="251"/>
      <c r="AQ86" s="251"/>
      <c r="AR86" s="251"/>
      <c r="AS86" s="251"/>
      <c r="AT86" s="18"/>
      <c r="BH86" s="11"/>
    </row>
    <row r="87" spans="5:47" ht="15" customHeight="1">
      <c r="E87" s="241" t="s">
        <v>35</v>
      </c>
      <c r="F87" s="242"/>
      <c r="G87" s="242"/>
      <c r="H87" s="242"/>
      <c r="I87" s="242"/>
      <c r="J87" s="242"/>
      <c r="K87" s="242"/>
      <c r="L87" s="245">
        <f>IF(トーナメント!L30="","",トーナメント!L30)</f>
      </c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6"/>
      <c r="AO87" s="23"/>
      <c r="AP87" s="24"/>
      <c r="AQ87" s="3"/>
      <c r="AR87" s="3"/>
      <c r="AS87" s="3"/>
      <c r="AT87" s="18"/>
      <c r="AU87" s="42"/>
    </row>
    <row r="88" spans="5:46" ht="15" customHeight="1">
      <c r="E88" s="243"/>
      <c r="F88" s="244"/>
      <c r="G88" s="244"/>
      <c r="H88" s="244"/>
      <c r="I88" s="244"/>
      <c r="J88" s="244"/>
      <c r="K88" s="244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8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7"/>
      <c r="AO88" s="37"/>
      <c r="AP88" s="24"/>
      <c r="AQ88" s="3"/>
      <c r="AR88" s="3"/>
      <c r="AS88" s="3"/>
      <c r="AT88" s="18"/>
    </row>
    <row r="89" spans="29:46" ht="15" customHeight="1">
      <c r="AC89" s="3"/>
      <c r="AD89" s="3"/>
      <c r="AE89" s="3"/>
      <c r="AF89" s="3"/>
      <c r="AG89" s="249"/>
      <c r="AH89" s="249"/>
      <c r="AI89" s="250"/>
      <c r="AJ89" s="251"/>
      <c r="AK89" s="251"/>
      <c r="AL89" s="251"/>
      <c r="AM89" s="251"/>
      <c r="AN89" s="18"/>
      <c r="AO89" s="50"/>
      <c r="AP89" s="45"/>
      <c r="AQ89" s="19"/>
      <c r="AR89" s="19"/>
      <c r="AS89" s="19"/>
      <c r="AT89" s="20"/>
    </row>
    <row r="90" spans="29:42" ht="15" customHeight="1">
      <c r="AC90" s="3"/>
      <c r="AD90" s="3"/>
      <c r="AE90" s="3"/>
      <c r="AF90" s="3"/>
      <c r="AG90" s="249"/>
      <c r="AH90" s="249"/>
      <c r="AI90" s="251"/>
      <c r="AJ90" s="251"/>
      <c r="AK90" s="251"/>
      <c r="AL90" s="251"/>
      <c r="AM90" s="251"/>
      <c r="AN90" s="18"/>
      <c r="AO90" s="37"/>
      <c r="AP90" s="24"/>
    </row>
    <row r="91" spans="5:42" ht="15" customHeight="1">
      <c r="E91" s="241" t="s">
        <v>28</v>
      </c>
      <c r="F91" s="242"/>
      <c r="G91" s="242"/>
      <c r="H91" s="242"/>
      <c r="I91" s="242"/>
      <c r="J91" s="242"/>
      <c r="K91" s="242"/>
      <c r="L91" s="245">
        <f>IF(トーナメント!L34="","",トーナメント!L34)</f>
      </c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6"/>
      <c r="AC91" s="43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20"/>
      <c r="AO91" s="37"/>
      <c r="AP91" s="24"/>
    </row>
    <row r="92" spans="5:42" ht="15" customHeight="1">
      <c r="E92" s="243"/>
      <c r="F92" s="244"/>
      <c r="G92" s="244"/>
      <c r="H92" s="244"/>
      <c r="I92" s="244"/>
      <c r="J92" s="244"/>
      <c r="K92" s="244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8"/>
      <c r="AO92" s="23"/>
      <c r="AP92" s="24"/>
    </row>
    <row r="93" spans="41:42" ht="15" customHeight="1">
      <c r="AO93" s="23"/>
      <c r="AP93" s="24"/>
    </row>
    <row r="94" spans="1:60" ht="15" customHeight="1">
      <c r="A94" s="11"/>
      <c r="BH94" s="11"/>
    </row>
    <row r="95" spans="1:60" ht="10.5" customHeight="1">
      <c r="A95" s="11"/>
      <c r="BH95" s="11"/>
    </row>
    <row r="96" spans="1:60" ht="10.5" customHeight="1">
      <c r="A96" s="11"/>
      <c r="BH96" s="11"/>
    </row>
    <row r="97" spans="1:60" ht="10.5" customHeight="1">
      <c r="A97" s="11"/>
      <c r="BH97" s="11"/>
    </row>
    <row r="98" spans="1:60" ht="15" customHeight="1">
      <c r="A98" s="11"/>
      <c r="BH98" s="11"/>
    </row>
    <row r="99" spans="1:60" ht="10.5" customHeight="1">
      <c r="A99" s="11"/>
      <c r="BH99" s="11"/>
    </row>
    <row r="100" spans="1:60" ht="10.5" customHeight="1">
      <c r="A100" s="11"/>
      <c r="BH100" s="11"/>
    </row>
    <row r="101" spans="1:60" ht="10.5" customHeight="1">
      <c r="A101" s="11"/>
      <c r="BH101" s="11"/>
    </row>
    <row r="102" spans="1:60" ht="15" customHeight="1">
      <c r="A102" s="11"/>
      <c r="BH102" s="11"/>
    </row>
    <row r="103" spans="1:60" ht="10.5" customHeight="1">
      <c r="A103" s="11"/>
      <c r="BH103" s="11"/>
    </row>
    <row r="104" spans="1:60" ht="10.5" customHeight="1">
      <c r="A104" s="11"/>
      <c r="BH104" s="11"/>
    </row>
    <row r="105" spans="1:60" ht="10.5" customHeight="1">
      <c r="A105" s="11"/>
      <c r="BH105" s="11"/>
    </row>
    <row r="106" spans="1:60" ht="15" customHeight="1">
      <c r="A106" s="11"/>
      <c r="BH106" s="11"/>
    </row>
    <row r="107" spans="1:60" ht="10.5" customHeight="1">
      <c r="A107" s="11"/>
      <c r="BH107" s="11"/>
    </row>
    <row r="108" spans="1:60" ht="10.5" customHeight="1">
      <c r="A108" s="11"/>
      <c r="BH108" s="11"/>
    </row>
    <row r="109" spans="1:60" ht="10.5" customHeight="1">
      <c r="A109" s="11"/>
      <c r="BH109" s="11"/>
    </row>
    <row r="110" spans="1:60" ht="15" customHeight="1">
      <c r="A110" s="11"/>
      <c r="BH110" s="11"/>
    </row>
    <row r="111" spans="1:60" ht="10.5" customHeight="1">
      <c r="A111" s="11"/>
      <c r="BH111" s="11"/>
    </row>
    <row r="112" spans="1:60" ht="10.5" customHeight="1">
      <c r="A112" s="11"/>
      <c r="BH112" s="11"/>
    </row>
    <row r="113" spans="1:60" ht="10.5" customHeight="1">
      <c r="A113" s="11"/>
      <c r="BH113" s="11"/>
    </row>
    <row r="114" spans="1:60" ht="15" customHeight="1">
      <c r="A114" s="11"/>
      <c r="BH114" s="11"/>
    </row>
    <row r="115" spans="1:60" ht="10.5" customHeight="1">
      <c r="A115" s="11"/>
      <c r="BH115" s="11"/>
    </row>
    <row r="116" spans="1:60" ht="10.5" customHeight="1">
      <c r="A116" s="11"/>
      <c r="BH116" s="11"/>
    </row>
    <row r="117" spans="1:60" ht="10.5" customHeight="1">
      <c r="A117" s="11"/>
      <c r="BH117" s="11"/>
    </row>
  </sheetData>
  <sheetProtection/>
  <mergeCells count="715">
    <mergeCell ref="AP60:BF60"/>
    <mergeCell ref="AP61:BF62"/>
    <mergeCell ref="AP63:BF64"/>
    <mergeCell ref="C1:BF1"/>
    <mergeCell ref="D2:Q2"/>
    <mergeCell ref="T2:AR2"/>
    <mergeCell ref="AN3:AQ3"/>
    <mergeCell ref="AR3:AW3"/>
    <mergeCell ref="AX3:BF3"/>
    <mergeCell ref="AN22:AQ22"/>
    <mergeCell ref="AR22:AW22"/>
    <mergeCell ref="C23:I23"/>
    <mergeCell ref="J23:O23"/>
    <mergeCell ref="P23:U23"/>
    <mergeCell ref="V23:AA23"/>
    <mergeCell ref="AB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Z23"/>
    <mergeCell ref="A24:A27"/>
    <mergeCell ref="B24:B27"/>
    <mergeCell ref="C24:I27"/>
    <mergeCell ref="J24:O24"/>
    <mergeCell ref="P24:U24"/>
    <mergeCell ref="V24:AA24"/>
    <mergeCell ref="V25:W25"/>
    <mergeCell ref="X25:Y25"/>
    <mergeCell ref="Z25:AA25"/>
    <mergeCell ref="J26:K26"/>
    <mergeCell ref="AB24:AG24"/>
    <mergeCell ref="N26:O26"/>
    <mergeCell ref="P26:Q26"/>
    <mergeCell ref="R26:S26"/>
    <mergeCell ref="T26:U26"/>
    <mergeCell ref="AH24:AI27"/>
    <mergeCell ref="AJ24:AK27"/>
    <mergeCell ref="AL24:AM27"/>
    <mergeCell ref="AN24:AO27"/>
    <mergeCell ref="AP24:AQ27"/>
    <mergeCell ref="AB25:AC25"/>
    <mergeCell ref="AD25:AE25"/>
    <mergeCell ref="AF25:AG25"/>
    <mergeCell ref="AR24:AS27"/>
    <mergeCell ref="AT24:AU27"/>
    <mergeCell ref="AV24:AW27"/>
    <mergeCell ref="AX24:AZ27"/>
    <mergeCell ref="BA24:BA27"/>
    <mergeCell ref="J25:K25"/>
    <mergeCell ref="N25:O25"/>
    <mergeCell ref="P25:Q25"/>
    <mergeCell ref="R25:S25"/>
    <mergeCell ref="T25:U25"/>
    <mergeCell ref="V26:W26"/>
    <mergeCell ref="X26:Y26"/>
    <mergeCell ref="Z26:AA26"/>
    <mergeCell ref="AB26:AC26"/>
    <mergeCell ref="AD26:AE26"/>
    <mergeCell ref="AF26:AG26"/>
    <mergeCell ref="J27:K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28:A31"/>
    <mergeCell ref="B28:B31"/>
    <mergeCell ref="C28:I31"/>
    <mergeCell ref="J28:O28"/>
    <mergeCell ref="P28:U28"/>
    <mergeCell ref="V28:AA28"/>
    <mergeCell ref="AB28:AG28"/>
    <mergeCell ref="AH28:AI31"/>
    <mergeCell ref="AJ28:AK31"/>
    <mergeCell ref="AL28:AM31"/>
    <mergeCell ref="AN28:AO31"/>
    <mergeCell ref="V29:W29"/>
    <mergeCell ref="X29:Y29"/>
    <mergeCell ref="Z29:AA29"/>
    <mergeCell ref="AB29:AC29"/>
    <mergeCell ref="AP28:AQ31"/>
    <mergeCell ref="AR28:AS31"/>
    <mergeCell ref="AT28:AU31"/>
    <mergeCell ref="AV28:AW31"/>
    <mergeCell ref="AX28:AZ31"/>
    <mergeCell ref="BA28:BA31"/>
    <mergeCell ref="J29:K29"/>
    <mergeCell ref="L29:M29"/>
    <mergeCell ref="N29:O29"/>
    <mergeCell ref="P29:Q29"/>
    <mergeCell ref="R29:S29"/>
    <mergeCell ref="T29:U29"/>
    <mergeCell ref="AD29:AE29"/>
    <mergeCell ref="AF29:AG29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32:A35"/>
    <mergeCell ref="B32:B35"/>
    <mergeCell ref="C32:I35"/>
    <mergeCell ref="J32:O32"/>
    <mergeCell ref="P32:U32"/>
    <mergeCell ref="V32:AA32"/>
    <mergeCell ref="T33:U33"/>
    <mergeCell ref="V33:W33"/>
    <mergeCell ref="X33:Y33"/>
    <mergeCell ref="Z33:AA33"/>
    <mergeCell ref="AB32:AG32"/>
    <mergeCell ref="AH32:AI35"/>
    <mergeCell ref="AJ32:AK35"/>
    <mergeCell ref="AL32:AM35"/>
    <mergeCell ref="AN32:AO35"/>
    <mergeCell ref="AP32:AQ35"/>
    <mergeCell ref="AB33:AC33"/>
    <mergeCell ref="AD33:AE33"/>
    <mergeCell ref="AF33:AG33"/>
    <mergeCell ref="AR32:AS35"/>
    <mergeCell ref="AT32:AU35"/>
    <mergeCell ref="AV32:AW35"/>
    <mergeCell ref="AX32:AZ35"/>
    <mergeCell ref="BA32:BA35"/>
    <mergeCell ref="J33:K33"/>
    <mergeCell ref="L33:M33"/>
    <mergeCell ref="N33:O33"/>
    <mergeCell ref="P33:Q33"/>
    <mergeCell ref="R33:S33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36:A39"/>
    <mergeCell ref="B36:B39"/>
    <mergeCell ref="C36:I39"/>
    <mergeCell ref="J36:O36"/>
    <mergeCell ref="P36:U36"/>
    <mergeCell ref="V36:AA36"/>
    <mergeCell ref="T37:U37"/>
    <mergeCell ref="V37:W37"/>
    <mergeCell ref="X37:Y37"/>
    <mergeCell ref="Z37:AA37"/>
    <mergeCell ref="AB36:AG36"/>
    <mergeCell ref="AH36:AI39"/>
    <mergeCell ref="AJ36:AK39"/>
    <mergeCell ref="AL36:AM39"/>
    <mergeCell ref="AN36:AO39"/>
    <mergeCell ref="AP36:AQ39"/>
    <mergeCell ref="AB37:AC37"/>
    <mergeCell ref="AD37:AE37"/>
    <mergeCell ref="AF37:AG37"/>
    <mergeCell ref="AR36:AS39"/>
    <mergeCell ref="AT36:AU39"/>
    <mergeCell ref="AV36:AW39"/>
    <mergeCell ref="AX36:AZ39"/>
    <mergeCell ref="BA36:BA39"/>
    <mergeCell ref="J37:K37"/>
    <mergeCell ref="L37:M37"/>
    <mergeCell ref="N37:O37"/>
    <mergeCell ref="P37:Q37"/>
    <mergeCell ref="R37:S37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N41:AQ41"/>
    <mergeCell ref="AR41:AW41"/>
    <mergeCell ref="C42:I42"/>
    <mergeCell ref="J42:O42"/>
    <mergeCell ref="P42:U42"/>
    <mergeCell ref="V42:AA42"/>
    <mergeCell ref="AB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Z42"/>
    <mergeCell ref="A43:A46"/>
    <mergeCell ref="B43:B46"/>
    <mergeCell ref="C43:I46"/>
    <mergeCell ref="J43:O43"/>
    <mergeCell ref="P43:U43"/>
    <mergeCell ref="V43:AA43"/>
    <mergeCell ref="V44:W44"/>
    <mergeCell ref="X44:Y44"/>
    <mergeCell ref="Z44:AA44"/>
    <mergeCell ref="J45:K45"/>
    <mergeCell ref="AB43:AG43"/>
    <mergeCell ref="AH43:AI46"/>
    <mergeCell ref="AJ43:AK46"/>
    <mergeCell ref="AL43:AM46"/>
    <mergeCell ref="AN43:AO46"/>
    <mergeCell ref="AP43:AQ46"/>
    <mergeCell ref="AB44:AC44"/>
    <mergeCell ref="AD44:AE44"/>
    <mergeCell ref="AF44:AG44"/>
    <mergeCell ref="AR43:AS46"/>
    <mergeCell ref="AT43:AU46"/>
    <mergeCell ref="AV43:AW46"/>
    <mergeCell ref="AX43:AZ46"/>
    <mergeCell ref="BA43:BA46"/>
    <mergeCell ref="J44:K44"/>
    <mergeCell ref="N44:O44"/>
    <mergeCell ref="P44:Q44"/>
    <mergeCell ref="R44:S44"/>
    <mergeCell ref="T44:U44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J46:K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47:A50"/>
    <mergeCell ref="B47:B50"/>
    <mergeCell ref="C47:I50"/>
    <mergeCell ref="J47:O47"/>
    <mergeCell ref="P47:U47"/>
    <mergeCell ref="V47:AA47"/>
    <mergeCell ref="AB47:AG47"/>
    <mergeCell ref="AH47:AI50"/>
    <mergeCell ref="AJ47:AK50"/>
    <mergeCell ref="AL47:AM50"/>
    <mergeCell ref="AN47:AO50"/>
    <mergeCell ref="V48:W48"/>
    <mergeCell ref="X48:Y48"/>
    <mergeCell ref="Z48:AA48"/>
    <mergeCell ref="AB48:AC48"/>
    <mergeCell ref="AP47:AQ50"/>
    <mergeCell ref="AR47:AS50"/>
    <mergeCell ref="AT47:AU50"/>
    <mergeCell ref="AV47:AW50"/>
    <mergeCell ref="AX47:AZ50"/>
    <mergeCell ref="BA47:BA50"/>
    <mergeCell ref="J48:K48"/>
    <mergeCell ref="L48:M48"/>
    <mergeCell ref="N48:O48"/>
    <mergeCell ref="P48:Q48"/>
    <mergeCell ref="R48:S48"/>
    <mergeCell ref="T48:U48"/>
    <mergeCell ref="AD48:AE48"/>
    <mergeCell ref="AF48:AG48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51:A54"/>
    <mergeCell ref="B51:B54"/>
    <mergeCell ref="C51:I54"/>
    <mergeCell ref="J51:O51"/>
    <mergeCell ref="P51:U51"/>
    <mergeCell ref="V51:AA51"/>
    <mergeCell ref="T52:U52"/>
    <mergeCell ref="V52:W52"/>
    <mergeCell ref="X52:Y52"/>
    <mergeCell ref="Z52:AA52"/>
    <mergeCell ref="AB51:AG51"/>
    <mergeCell ref="AH51:AI54"/>
    <mergeCell ref="AJ51:AK54"/>
    <mergeCell ref="AL51:AM54"/>
    <mergeCell ref="AN51:AO54"/>
    <mergeCell ref="AP51:AQ54"/>
    <mergeCell ref="AB52:AC52"/>
    <mergeCell ref="AD52:AE52"/>
    <mergeCell ref="AF52:AG52"/>
    <mergeCell ref="AR51:AS54"/>
    <mergeCell ref="AT51:AU54"/>
    <mergeCell ref="AV51:AW54"/>
    <mergeCell ref="AX51:AZ54"/>
    <mergeCell ref="BA51:BA54"/>
    <mergeCell ref="J52:K52"/>
    <mergeCell ref="L52:M52"/>
    <mergeCell ref="N52:O52"/>
    <mergeCell ref="P52:Q52"/>
    <mergeCell ref="R52:S52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55:A58"/>
    <mergeCell ref="B55:B58"/>
    <mergeCell ref="C55:I58"/>
    <mergeCell ref="J55:O55"/>
    <mergeCell ref="P55:U55"/>
    <mergeCell ref="V55:AA55"/>
    <mergeCell ref="T56:U56"/>
    <mergeCell ref="V56:W56"/>
    <mergeCell ref="X56:Y56"/>
    <mergeCell ref="Z56:AA56"/>
    <mergeCell ref="AB55:AG55"/>
    <mergeCell ref="AH55:AI58"/>
    <mergeCell ref="AJ55:AK58"/>
    <mergeCell ref="AL55:AM58"/>
    <mergeCell ref="AN55:AO58"/>
    <mergeCell ref="AP55:AQ58"/>
    <mergeCell ref="AB56:AC56"/>
    <mergeCell ref="AD56:AE56"/>
    <mergeCell ref="AF56:AG56"/>
    <mergeCell ref="AR55:AS58"/>
    <mergeCell ref="AT55:AU58"/>
    <mergeCell ref="AV55:AW58"/>
    <mergeCell ref="AX55:AZ58"/>
    <mergeCell ref="BA55:BA58"/>
    <mergeCell ref="J56:K56"/>
    <mergeCell ref="L56:M56"/>
    <mergeCell ref="N56:O56"/>
    <mergeCell ref="P56:Q56"/>
    <mergeCell ref="R56:S56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D60:Q60"/>
    <mergeCell ref="AF61:AK62"/>
    <mergeCell ref="E63:K64"/>
    <mergeCell ref="L63:AB64"/>
    <mergeCell ref="AG65:AH66"/>
    <mergeCell ref="AI65:AM66"/>
    <mergeCell ref="T60:AO60"/>
    <mergeCell ref="E67:K68"/>
    <mergeCell ref="L67:AB68"/>
    <mergeCell ref="AM69:AN70"/>
    <mergeCell ref="AO69:AS70"/>
    <mergeCell ref="E71:K72"/>
    <mergeCell ref="L71:AB72"/>
    <mergeCell ref="AG73:AH74"/>
    <mergeCell ref="AI73:AM74"/>
    <mergeCell ref="E75:K76"/>
    <mergeCell ref="L75:AB76"/>
    <mergeCell ref="AR77:AS78"/>
    <mergeCell ref="AT77:AX78"/>
    <mergeCell ref="E79:K80"/>
    <mergeCell ref="L79:AB80"/>
    <mergeCell ref="AG81:AH82"/>
    <mergeCell ref="AI81:AM82"/>
    <mergeCell ref="E83:K84"/>
    <mergeCell ref="L83:AB84"/>
    <mergeCell ref="E91:K92"/>
    <mergeCell ref="L91:AB92"/>
    <mergeCell ref="AM85:AN86"/>
    <mergeCell ref="AO85:AS86"/>
    <mergeCell ref="E87:K88"/>
    <mergeCell ref="L87:AB88"/>
    <mergeCell ref="AG89:AH90"/>
    <mergeCell ref="AI89:AM90"/>
    <mergeCell ref="C4:I4"/>
    <mergeCell ref="J4:O4"/>
    <mergeCell ref="P4:U4"/>
    <mergeCell ref="V4:AA4"/>
    <mergeCell ref="AB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Z4"/>
    <mergeCell ref="A5:A8"/>
    <mergeCell ref="B5:B8"/>
    <mergeCell ref="C5:I8"/>
    <mergeCell ref="J5:O5"/>
    <mergeCell ref="P5:U5"/>
    <mergeCell ref="V5:AA5"/>
    <mergeCell ref="AB5:AG5"/>
    <mergeCell ref="AH5:AI8"/>
    <mergeCell ref="AJ5:AK8"/>
    <mergeCell ref="AL5:AM8"/>
    <mergeCell ref="AN5:AO8"/>
    <mergeCell ref="AP5:AQ8"/>
    <mergeCell ref="AR5:AS8"/>
    <mergeCell ref="AT5:AU8"/>
    <mergeCell ref="AV5:AW8"/>
    <mergeCell ref="AX5:AZ8"/>
    <mergeCell ref="BA5:BA8"/>
    <mergeCell ref="J6: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J7:K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J8:K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9:A12"/>
    <mergeCell ref="B9:B12"/>
    <mergeCell ref="C9:I12"/>
    <mergeCell ref="J9:O9"/>
    <mergeCell ref="P9:U9"/>
    <mergeCell ref="V9:AA9"/>
    <mergeCell ref="T10:U10"/>
    <mergeCell ref="V10:W10"/>
    <mergeCell ref="X10:Y10"/>
    <mergeCell ref="Z10:AA10"/>
    <mergeCell ref="AB9:AG9"/>
    <mergeCell ref="AH9:AI12"/>
    <mergeCell ref="AJ9:AK12"/>
    <mergeCell ref="AL9:AM12"/>
    <mergeCell ref="AN9:AO12"/>
    <mergeCell ref="AP9:AQ12"/>
    <mergeCell ref="AB10:AC10"/>
    <mergeCell ref="AD10:AE10"/>
    <mergeCell ref="AF10:AG10"/>
    <mergeCell ref="AR9:AS12"/>
    <mergeCell ref="AT9:AU12"/>
    <mergeCell ref="AV9:AW12"/>
    <mergeCell ref="AX9:AZ12"/>
    <mergeCell ref="BA9:BA12"/>
    <mergeCell ref="J10:K10"/>
    <mergeCell ref="L10:M10"/>
    <mergeCell ref="N10:O10"/>
    <mergeCell ref="P10:Q10"/>
    <mergeCell ref="R10:S10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13:A16"/>
    <mergeCell ref="B13:B16"/>
    <mergeCell ref="C13:I16"/>
    <mergeCell ref="J13:O13"/>
    <mergeCell ref="P13:U13"/>
    <mergeCell ref="V13:AA13"/>
    <mergeCell ref="T14:U14"/>
    <mergeCell ref="V14:W14"/>
    <mergeCell ref="X14:Y14"/>
    <mergeCell ref="Z14:AA14"/>
    <mergeCell ref="AB13:AG13"/>
    <mergeCell ref="AH13:AI16"/>
    <mergeCell ref="AJ13:AK16"/>
    <mergeCell ref="AL13:AM16"/>
    <mergeCell ref="AN13:AO16"/>
    <mergeCell ref="AP13:AQ16"/>
    <mergeCell ref="AB14:AC14"/>
    <mergeCell ref="AD14:AE14"/>
    <mergeCell ref="AF14:AG14"/>
    <mergeCell ref="AR13:AS16"/>
    <mergeCell ref="AT13:AU16"/>
    <mergeCell ref="AV13:AW16"/>
    <mergeCell ref="AX13:AZ16"/>
    <mergeCell ref="BA13:BA16"/>
    <mergeCell ref="J14:K14"/>
    <mergeCell ref="L14:M14"/>
    <mergeCell ref="N14:O14"/>
    <mergeCell ref="P14:Q14"/>
    <mergeCell ref="R14:S14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17:A20"/>
    <mergeCell ref="B17:B20"/>
    <mergeCell ref="C17:I20"/>
    <mergeCell ref="J17:O17"/>
    <mergeCell ref="P17:U17"/>
    <mergeCell ref="V17:AA17"/>
    <mergeCell ref="T18:U18"/>
    <mergeCell ref="V18:W18"/>
    <mergeCell ref="X18:Y18"/>
    <mergeCell ref="Z18:AA18"/>
    <mergeCell ref="AB17:AG17"/>
    <mergeCell ref="AH17:AI20"/>
    <mergeCell ref="AJ17:AK20"/>
    <mergeCell ref="AL17:AM20"/>
    <mergeCell ref="AN17:AO20"/>
    <mergeCell ref="AP17:AQ20"/>
    <mergeCell ref="AB18:AC18"/>
    <mergeCell ref="AD18:AE18"/>
    <mergeCell ref="AF18:AG18"/>
    <mergeCell ref="AR17:AS20"/>
    <mergeCell ref="AT17:AU20"/>
    <mergeCell ref="AV17:AW20"/>
    <mergeCell ref="AX17:AZ20"/>
    <mergeCell ref="BA17:BA20"/>
    <mergeCell ref="J18:K18"/>
    <mergeCell ref="L18:M18"/>
    <mergeCell ref="N18:O18"/>
    <mergeCell ref="P18:Q18"/>
    <mergeCell ref="R18:S18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</mergeCells>
  <printOptions horizontalCentered="1"/>
  <pageMargins left="0.3937007874015748" right="0.25" top="0.6" bottom="0.3937007874015748" header="0" footer="0"/>
  <pageSetup fitToHeight="1" fitToWidth="1" horizontalDpi="300" verticalDpi="3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4"/>
  <sheetViews>
    <sheetView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2.421875" style="7" customWidth="1"/>
    <col min="2" max="2" width="24.8515625" style="84" customWidth="1"/>
    <col min="3" max="3" width="4.421875" style="84" customWidth="1"/>
    <col min="4" max="4" width="2.28125" style="84" customWidth="1"/>
    <col min="5" max="7" width="3.421875" style="84" customWidth="1"/>
    <col min="8" max="8" width="2.28125" style="84" customWidth="1"/>
    <col min="9" max="9" width="4.421875" style="84" customWidth="1"/>
    <col min="10" max="10" width="24.8515625" style="84" customWidth="1"/>
    <col min="11" max="11" width="6.8515625" style="52" customWidth="1"/>
    <col min="12" max="16384" width="9.00390625" style="52" customWidth="1"/>
  </cols>
  <sheetData>
    <row r="1" spans="2:10" ht="17.25">
      <c r="B1" s="92" t="s">
        <v>71</v>
      </c>
      <c r="C1" s="92"/>
      <c r="D1" s="92"/>
      <c r="E1" s="92"/>
      <c r="F1" s="92"/>
      <c r="G1" s="92"/>
      <c r="H1" s="92"/>
      <c r="I1" s="92"/>
      <c r="J1" s="51" t="s">
        <v>46</v>
      </c>
    </row>
    <row r="2" spans="2:10" ht="18.75">
      <c r="B2" s="53" t="s">
        <v>72</v>
      </c>
      <c r="C2" s="93" t="s">
        <v>73</v>
      </c>
      <c r="D2" s="93"/>
      <c r="E2" s="93"/>
      <c r="F2" s="93"/>
      <c r="G2" s="93"/>
      <c r="H2" s="93"/>
      <c r="I2" s="93"/>
      <c r="J2" s="54"/>
    </row>
    <row r="3" spans="2:10" ht="18.75">
      <c r="B3" s="55"/>
      <c r="C3" s="56"/>
      <c r="D3" s="57"/>
      <c r="E3" s="58"/>
      <c r="F3" s="59"/>
      <c r="G3" s="60"/>
      <c r="H3" s="60"/>
      <c r="I3" s="61"/>
      <c r="J3" s="62" t="s">
        <v>74</v>
      </c>
    </row>
    <row r="4" spans="2:10" ht="14.25" customHeight="1">
      <c r="B4" s="89" t="s">
        <v>75</v>
      </c>
      <c r="C4" s="90">
        <f>IF(ISBLANK(E4),"",SUM(E4:E5))</f>
        <v>5</v>
      </c>
      <c r="D4" s="64"/>
      <c r="E4" s="65">
        <v>2</v>
      </c>
      <c r="F4" s="65" t="s">
        <v>76</v>
      </c>
      <c r="G4" s="65">
        <v>1</v>
      </c>
      <c r="H4" s="64"/>
      <c r="I4" s="90">
        <f>IF(ISBLANK(G4),"",SUM(G4:G5))</f>
        <v>1</v>
      </c>
      <c r="J4" s="89" t="s">
        <v>77</v>
      </c>
    </row>
    <row r="5" spans="2:10" ht="14.25" customHeight="1">
      <c r="B5" s="89"/>
      <c r="C5" s="90"/>
      <c r="D5" s="64"/>
      <c r="E5" s="65">
        <v>3</v>
      </c>
      <c r="F5" s="65" t="s">
        <v>78</v>
      </c>
      <c r="G5" s="65">
        <v>0</v>
      </c>
      <c r="H5" s="64"/>
      <c r="I5" s="90"/>
      <c r="J5" s="89"/>
    </row>
    <row r="6" spans="2:10" ht="18.75">
      <c r="B6" s="66" t="s">
        <v>79</v>
      </c>
      <c r="C6" s="63"/>
      <c r="D6" s="64"/>
      <c r="E6" s="86" t="s">
        <v>53</v>
      </c>
      <c r="F6" s="86"/>
      <c r="G6" s="86"/>
      <c r="H6" s="64"/>
      <c r="I6" s="63"/>
      <c r="J6" s="67" t="s">
        <v>80</v>
      </c>
    </row>
    <row r="7" spans="2:10" ht="18.75">
      <c r="B7" s="68"/>
      <c r="C7" s="63"/>
      <c r="D7" s="64"/>
      <c r="E7" s="86" t="s">
        <v>55</v>
      </c>
      <c r="F7" s="86"/>
      <c r="G7" s="86"/>
      <c r="H7" s="64"/>
      <c r="I7" s="63"/>
      <c r="J7" s="69"/>
    </row>
    <row r="8" spans="2:10" ht="18.75">
      <c r="B8" s="68"/>
      <c r="C8" s="63"/>
      <c r="D8" s="64"/>
      <c r="E8" s="86" t="s">
        <v>56</v>
      </c>
      <c r="F8" s="86"/>
      <c r="G8" s="86"/>
      <c r="H8" s="64"/>
      <c r="I8" s="63"/>
      <c r="J8" s="69"/>
    </row>
    <row r="9" spans="2:10" ht="18.75">
      <c r="B9" s="70"/>
      <c r="C9" s="71"/>
      <c r="D9" s="72"/>
      <c r="E9" s="73"/>
      <c r="F9" s="73"/>
      <c r="G9" s="73"/>
      <c r="H9" s="72"/>
      <c r="I9" s="71"/>
      <c r="J9" s="74"/>
    </row>
    <row r="10" spans="2:10" ht="14.25" customHeight="1">
      <c r="B10" s="87" t="s">
        <v>81</v>
      </c>
      <c r="C10" s="91">
        <f>IF(ISBLANK(E10),"",SUM(E10:E11))</f>
        <v>2</v>
      </c>
      <c r="D10" s="76"/>
      <c r="E10" s="77">
        <v>1</v>
      </c>
      <c r="F10" s="77" t="s">
        <v>78</v>
      </c>
      <c r="G10" s="77">
        <v>0</v>
      </c>
      <c r="H10" s="76"/>
      <c r="I10" s="91">
        <f>IF(ISBLANK(G10),"",SUM(G10:G11))</f>
        <v>0</v>
      </c>
      <c r="J10" s="87" t="s">
        <v>82</v>
      </c>
    </row>
    <row r="11" spans="2:10" ht="14.25" customHeight="1">
      <c r="B11" s="87"/>
      <c r="C11" s="91"/>
      <c r="D11" s="76"/>
      <c r="E11" s="77">
        <v>1</v>
      </c>
      <c r="F11" s="77" t="s">
        <v>78</v>
      </c>
      <c r="G11" s="77">
        <v>0</v>
      </c>
      <c r="H11" s="76"/>
      <c r="I11" s="91"/>
      <c r="J11" s="87"/>
    </row>
    <row r="12" spans="2:10" ht="18.75">
      <c r="B12" s="78" t="s">
        <v>83</v>
      </c>
      <c r="C12" s="79"/>
      <c r="D12" s="79"/>
      <c r="E12" s="88" t="s">
        <v>53</v>
      </c>
      <c r="F12" s="88"/>
      <c r="G12" s="88"/>
      <c r="H12" s="79"/>
      <c r="I12" s="79"/>
      <c r="J12" s="80"/>
    </row>
    <row r="13" spans="2:10" ht="18.75">
      <c r="B13" s="81" t="s">
        <v>84</v>
      </c>
      <c r="C13" s="79"/>
      <c r="D13" s="79"/>
      <c r="E13" s="88" t="s">
        <v>55</v>
      </c>
      <c r="F13" s="88"/>
      <c r="G13" s="88"/>
      <c r="H13" s="79"/>
      <c r="I13" s="79"/>
      <c r="J13" s="82"/>
    </row>
    <row r="14" spans="2:10" ht="18.75">
      <c r="B14" s="81"/>
      <c r="C14" s="75"/>
      <c r="D14" s="75"/>
      <c r="E14" s="88" t="s">
        <v>56</v>
      </c>
      <c r="F14" s="88"/>
      <c r="G14" s="88"/>
      <c r="H14" s="75"/>
      <c r="I14" s="75"/>
      <c r="J14" s="82"/>
    </row>
    <row r="15" spans="2:10" ht="18.75">
      <c r="B15" s="70"/>
      <c r="C15" s="71"/>
      <c r="D15" s="72"/>
      <c r="E15" s="73"/>
      <c r="F15" s="73"/>
      <c r="G15" s="73"/>
      <c r="H15" s="72"/>
      <c r="I15" s="71"/>
      <c r="J15" s="74"/>
    </row>
    <row r="16" spans="2:10" ht="14.25" customHeight="1">
      <c r="B16" s="89" t="s">
        <v>85</v>
      </c>
      <c r="C16" s="90">
        <f>IF(ISBLANK(E16),"",SUM(E16:E17))</f>
        <v>1</v>
      </c>
      <c r="D16" s="64"/>
      <c r="E16" s="65">
        <v>0</v>
      </c>
      <c r="F16" s="65" t="s">
        <v>86</v>
      </c>
      <c r="G16" s="65">
        <v>0</v>
      </c>
      <c r="H16" s="64"/>
      <c r="I16" s="90">
        <f>IF(ISBLANK(G16),"",SUM(G16:G17))</f>
        <v>1</v>
      </c>
      <c r="J16" s="89" t="s">
        <v>87</v>
      </c>
    </row>
    <row r="17" spans="2:10" ht="14.25" customHeight="1">
      <c r="B17" s="89"/>
      <c r="C17" s="90"/>
      <c r="D17" s="64"/>
      <c r="E17" s="65">
        <v>1</v>
      </c>
      <c r="F17" s="65" t="s">
        <v>86</v>
      </c>
      <c r="G17" s="65">
        <v>1</v>
      </c>
      <c r="H17" s="64"/>
      <c r="I17" s="90"/>
      <c r="J17" s="89"/>
    </row>
    <row r="18" spans="2:10" ht="18.75">
      <c r="B18" s="66" t="s">
        <v>88</v>
      </c>
      <c r="C18" s="63"/>
      <c r="D18" s="64"/>
      <c r="E18" s="86" t="s">
        <v>53</v>
      </c>
      <c r="F18" s="86"/>
      <c r="G18" s="86"/>
      <c r="H18" s="64"/>
      <c r="I18" s="63"/>
      <c r="J18" s="67" t="s">
        <v>89</v>
      </c>
    </row>
    <row r="19" spans="2:10" ht="18.75">
      <c r="B19" s="68" t="s">
        <v>90</v>
      </c>
      <c r="C19" s="63"/>
      <c r="D19" s="64"/>
      <c r="E19" s="86" t="s">
        <v>55</v>
      </c>
      <c r="F19" s="86"/>
      <c r="G19" s="86"/>
      <c r="H19" s="64"/>
      <c r="I19" s="63"/>
      <c r="J19" s="69"/>
    </row>
    <row r="20" spans="2:10" ht="18.75">
      <c r="B20" s="68"/>
      <c r="C20" s="63"/>
      <c r="D20" s="64"/>
      <c r="E20" s="86" t="s">
        <v>56</v>
      </c>
      <c r="F20" s="86"/>
      <c r="G20" s="86"/>
      <c r="H20" s="64"/>
      <c r="I20" s="63"/>
      <c r="J20" s="69"/>
    </row>
    <row r="21" spans="2:10" ht="18.75">
      <c r="B21" s="70"/>
      <c r="C21" s="71"/>
      <c r="D21" s="72"/>
      <c r="E21" s="73"/>
      <c r="F21" s="73"/>
      <c r="G21" s="73"/>
      <c r="H21" s="72"/>
      <c r="I21" s="71"/>
      <c r="J21" s="74"/>
    </row>
    <row r="22" spans="2:10" ht="14.25" customHeight="1">
      <c r="B22" s="87" t="s">
        <v>91</v>
      </c>
      <c r="C22" s="91">
        <f>IF(ISBLANK(E22),"",SUM(E22:E23))</f>
        <v>0</v>
      </c>
      <c r="D22" s="76"/>
      <c r="E22" s="77">
        <v>0</v>
      </c>
      <c r="F22" s="77" t="s">
        <v>86</v>
      </c>
      <c r="G22" s="77">
        <v>0</v>
      </c>
      <c r="H22" s="76"/>
      <c r="I22" s="91">
        <f>IF(ISBLANK(G22),"",SUM(G22:G23))</f>
        <v>2</v>
      </c>
      <c r="J22" s="87" t="s">
        <v>92</v>
      </c>
    </row>
    <row r="23" spans="2:10" ht="14.25" customHeight="1">
      <c r="B23" s="87"/>
      <c r="C23" s="91"/>
      <c r="D23" s="76"/>
      <c r="E23" s="77">
        <v>0</v>
      </c>
      <c r="F23" s="77" t="s">
        <v>86</v>
      </c>
      <c r="G23" s="77">
        <v>2</v>
      </c>
      <c r="H23" s="76"/>
      <c r="I23" s="91"/>
      <c r="J23" s="87"/>
    </row>
    <row r="24" spans="2:10" ht="18.75">
      <c r="B24" s="78"/>
      <c r="C24" s="79"/>
      <c r="D24" s="79"/>
      <c r="E24" s="88" t="s">
        <v>53</v>
      </c>
      <c r="F24" s="88"/>
      <c r="G24" s="88"/>
      <c r="H24" s="79"/>
      <c r="I24" s="79"/>
      <c r="J24" s="80" t="s">
        <v>93</v>
      </c>
    </row>
    <row r="25" spans="2:10" ht="18.75">
      <c r="B25" s="81"/>
      <c r="C25" s="79"/>
      <c r="D25" s="79"/>
      <c r="E25" s="88" t="s">
        <v>55</v>
      </c>
      <c r="F25" s="88"/>
      <c r="G25" s="88"/>
      <c r="H25" s="79"/>
      <c r="I25" s="79"/>
      <c r="J25" s="82"/>
    </row>
    <row r="26" spans="2:10" ht="18.75">
      <c r="B26" s="81"/>
      <c r="C26" s="75"/>
      <c r="D26" s="75"/>
      <c r="E26" s="88" t="s">
        <v>56</v>
      </c>
      <c r="F26" s="88"/>
      <c r="G26" s="88"/>
      <c r="H26" s="75"/>
      <c r="I26" s="75"/>
      <c r="J26" s="82"/>
    </row>
    <row r="27" spans="2:10" ht="18.75">
      <c r="B27" s="70"/>
      <c r="C27" s="71"/>
      <c r="D27" s="72"/>
      <c r="E27" s="73"/>
      <c r="F27" s="73"/>
      <c r="G27" s="73"/>
      <c r="H27" s="72"/>
      <c r="I27" s="71"/>
      <c r="J27" s="74"/>
    </row>
    <row r="28" spans="2:10" ht="14.25" customHeight="1">
      <c r="B28" s="89" t="s">
        <v>94</v>
      </c>
      <c r="C28" s="90">
        <f>IF(ISBLANK(E28),"",SUM(E28:E29))</f>
        <v>0</v>
      </c>
      <c r="D28" s="64"/>
      <c r="E28" s="65">
        <v>0</v>
      </c>
      <c r="F28" s="65" t="s">
        <v>86</v>
      </c>
      <c r="G28" s="65">
        <v>0</v>
      </c>
      <c r="H28" s="64"/>
      <c r="I28" s="90">
        <f>IF(ISBLANK(G28),"",SUM(G28:G29))</f>
        <v>0</v>
      </c>
      <c r="J28" s="89" t="s">
        <v>87</v>
      </c>
    </row>
    <row r="29" spans="2:10" ht="14.25" customHeight="1">
      <c r="B29" s="89"/>
      <c r="C29" s="90"/>
      <c r="D29" s="64"/>
      <c r="E29" s="65">
        <v>0</v>
      </c>
      <c r="F29" s="65" t="s">
        <v>86</v>
      </c>
      <c r="G29" s="65">
        <v>0</v>
      </c>
      <c r="H29" s="64"/>
      <c r="I29" s="90"/>
      <c r="J29" s="89"/>
    </row>
    <row r="30" spans="2:10" ht="18.75">
      <c r="B30" s="66"/>
      <c r="C30" s="63"/>
      <c r="D30" s="64"/>
      <c r="E30" s="86" t="s">
        <v>53</v>
      </c>
      <c r="F30" s="86"/>
      <c r="G30" s="86"/>
      <c r="H30" s="64"/>
      <c r="I30" s="63"/>
      <c r="J30" s="67"/>
    </row>
    <row r="31" spans="2:10" ht="18.75">
      <c r="B31" s="68"/>
      <c r="C31" s="63"/>
      <c r="D31" s="64"/>
      <c r="E31" s="86" t="s">
        <v>55</v>
      </c>
      <c r="F31" s="86"/>
      <c r="G31" s="86"/>
      <c r="H31" s="64"/>
      <c r="I31" s="63"/>
      <c r="J31" s="69"/>
    </row>
    <row r="32" spans="2:10" ht="18.75">
      <c r="B32" s="68"/>
      <c r="C32" s="63"/>
      <c r="D32" s="64"/>
      <c r="E32" s="86" t="s">
        <v>56</v>
      </c>
      <c r="F32" s="86"/>
      <c r="G32" s="86"/>
      <c r="H32" s="64"/>
      <c r="I32" s="63"/>
      <c r="J32" s="69"/>
    </row>
    <row r="33" spans="2:10" ht="13.5">
      <c r="B33" s="83"/>
      <c r="E33" s="83"/>
      <c r="F33" s="83"/>
      <c r="G33" s="83"/>
      <c r="J33" s="83"/>
    </row>
    <row r="34" ht="13.5">
      <c r="J34" s="85"/>
    </row>
  </sheetData>
  <sheetProtection/>
  <mergeCells count="37">
    <mergeCell ref="E30:G30"/>
    <mergeCell ref="E31:G31"/>
    <mergeCell ref="E32:G32"/>
    <mergeCell ref="J22:J23"/>
    <mergeCell ref="E24:G24"/>
    <mergeCell ref="E25:G25"/>
    <mergeCell ref="E26:G26"/>
    <mergeCell ref="B28:B29"/>
    <mergeCell ref="C28:C29"/>
    <mergeCell ref="I28:I29"/>
    <mergeCell ref="J28:J29"/>
    <mergeCell ref="E18:G18"/>
    <mergeCell ref="E19:G19"/>
    <mergeCell ref="E20:G20"/>
    <mergeCell ref="B22:B23"/>
    <mergeCell ref="C22:C23"/>
    <mergeCell ref="I22:I23"/>
    <mergeCell ref="J10:J11"/>
    <mergeCell ref="E12:G12"/>
    <mergeCell ref="E13:G13"/>
    <mergeCell ref="E14:G14"/>
    <mergeCell ref="B16:B17"/>
    <mergeCell ref="C16:C17"/>
    <mergeCell ref="I16:I17"/>
    <mergeCell ref="J16:J17"/>
    <mergeCell ref="E6:G6"/>
    <mergeCell ref="E7:G7"/>
    <mergeCell ref="E8:G8"/>
    <mergeCell ref="B10:B11"/>
    <mergeCell ref="C10:C11"/>
    <mergeCell ref="I10:I11"/>
    <mergeCell ref="B1:I1"/>
    <mergeCell ref="C2:I2"/>
    <mergeCell ref="B4:B5"/>
    <mergeCell ref="C4:C5"/>
    <mergeCell ref="I4:I5"/>
    <mergeCell ref="J4:J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4"/>
  <sheetViews>
    <sheetView zoomScale="80" zoomScaleNormal="80" zoomScalePageLayoutView="0" workbookViewId="0" topLeftCell="A1">
      <selection activeCell="B4" sqref="B4:B5"/>
    </sheetView>
  </sheetViews>
  <sheetFormatPr defaultColWidth="9.140625" defaultRowHeight="15"/>
  <cols>
    <col min="1" max="1" width="2.421875" style="7" customWidth="1"/>
    <col min="2" max="2" width="24.8515625" style="84" customWidth="1"/>
    <col min="3" max="3" width="4.421875" style="84" customWidth="1"/>
    <col min="4" max="4" width="2.28125" style="84" customWidth="1"/>
    <col min="5" max="7" width="3.421875" style="84" customWidth="1"/>
    <col min="8" max="8" width="2.28125" style="84" customWidth="1"/>
    <col min="9" max="9" width="4.421875" style="84" customWidth="1"/>
    <col min="10" max="10" width="24.8515625" style="84" customWidth="1"/>
    <col min="11" max="11" width="6.8515625" style="52" customWidth="1"/>
    <col min="12" max="16384" width="9.00390625" style="52" customWidth="1"/>
  </cols>
  <sheetData>
    <row r="1" spans="2:10" ht="17.25">
      <c r="B1" s="92" t="s">
        <v>45</v>
      </c>
      <c r="C1" s="92"/>
      <c r="D1" s="92"/>
      <c r="E1" s="92"/>
      <c r="F1" s="92"/>
      <c r="G1" s="92"/>
      <c r="H1" s="92"/>
      <c r="I1" s="92"/>
      <c r="J1" s="51" t="s">
        <v>46</v>
      </c>
    </row>
    <row r="2" spans="2:10" ht="18.75">
      <c r="B2" s="53" t="s">
        <v>47</v>
      </c>
      <c r="C2" s="93" t="s">
        <v>48</v>
      </c>
      <c r="D2" s="93"/>
      <c r="E2" s="93"/>
      <c r="F2" s="93"/>
      <c r="G2" s="93"/>
      <c r="H2" s="93"/>
      <c r="I2" s="93"/>
      <c r="J2" s="54"/>
    </row>
    <row r="3" spans="2:10" ht="18.75">
      <c r="B3" s="55"/>
      <c r="C3" s="56"/>
      <c r="D3" s="57"/>
      <c r="E3" s="58"/>
      <c r="F3" s="59"/>
      <c r="G3" s="60"/>
      <c r="H3" s="60"/>
      <c r="I3" s="61"/>
      <c r="J3" s="62" t="s">
        <v>49</v>
      </c>
    </row>
    <row r="4" spans="2:10" ht="14.25" customHeight="1">
      <c r="B4" s="89" t="s">
        <v>50</v>
      </c>
      <c r="C4" s="90">
        <f>IF(ISBLANK(E4),"",SUM(E4:E5))</f>
        <v>0</v>
      </c>
      <c r="D4" s="64"/>
      <c r="E4" s="65">
        <v>0</v>
      </c>
      <c r="F4" s="65" t="s">
        <v>51</v>
      </c>
      <c r="G4" s="65">
        <v>1</v>
      </c>
      <c r="H4" s="64"/>
      <c r="I4" s="90">
        <f>IF(ISBLANK(G4),"",SUM(G4:G5))</f>
        <v>1</v>
      </c>
      <c r="J4" s="89" t="s">
        <v>52</v>
      </c>
    </row>
    <row r="5" spans="2:10" ht="14.25" customHeight="1">
      <c r="B5" s="89"/>
      <c r="C5" s="90"/>
      <c r="D5" s="64"/>
      <c r="E5" s="65">
        <v>0</v>
      </c>
      <c r="F5" s="65" t="s">
        <v>51</v>
      </c>
      <c r="G5" s="65">
        <v>0</v>
      </c>
      <c r="H5" s="64"/>
      <c r="I5" s="90"/>
      <c r="J5" s="89"/>
    </row>
    <row r="6" spans="2:10" ht="18.75">
      <c r="B6" s="66"/>
      <c r="C6" s="63"/>
      <c r="D6" s="64"/>
      <c r="E6" s="86" t="s">
        <v>53</v>
      </c>
      <c r="F6" s="86"/>
      <c r="G6" s="86"/>
      <c r="H6" s="64"/>
      <c r="I6" s="63"/>
      <c r="J6" s="67" t="s">
        <v>54</v>
      </c>
    </row>
    <row r="7" spans="2:10" ht="18.75">
      <c r="B7" s="68"/>
      <c r="C7" s="63"/>
      <c r="D7" s="64"/>
      <c r="E7" s="86" t="s">
        <v>55</v>
      </c>
      <c r="F7" s="86"/>
      <c r="G7" s="86"/>
      <c r="H7" s="64"/>
      <c r="I7" s="63"/>
      <c r="J7" s="69"/>
    </row>
    <row r="8" spans="2:10" ht="18.75">
      <c r="B8" s="68"/>
      <c r="C8" s="63"/>
      <c r="D8" s="64"/>
      <c r="E8" s="86" t="s">
        <v>56</v>
      </c>
      <c r="F8" s="86"/>
      <c r="G8" s="86"/>
      <c r="H8" s="64"/>
      <c r="I8" s="63"/>
      <c r="J8" s="69"/>
    </row>
    <row r="9" spans="2:10" ht="18.75">
      <c r="B9" s="70"/>
      <c r="C9" s="71"/>
      <c r="D9" s="72"/>
      <c r="E9" s="73"/>
      <c r="F9" s="73"/>
      <c r="G9" s="73"/>
      <c r="H9" s="72"/>
      <c r="I9" s="71"/>
      <c r="J9" s="74"/>
    </row>
    <row r="10" spans="2:10" ht="14.25" customHeight="1">
      <c r="B10" s="87" t="s">
        <v>57</v>
      </c>
      <c r="C10" s="91">
        <f>IF(ISBLANK(E10),"",SUM(E10:E11))</f>
        <v>0</v>
      </c>
      <c r="D10" s="76"/>
      <c r="E10" s="77">
        <v>0</v>
      </c>
      <c r="F10" s="77" t="s">
        <v>58</v>
      </c>
      <c r="G10" s="77">
        <v>1</v>
      </c>
      <c r="H10" s="76"/>
      <c r="I10" s="91">
        <f>IF(ISBLANK(G10),"",SUM(G10:G11))</f>
        <v>3</v>
      </c>
      <c r="J10" s="87" t="s">
        <v>59</v>
      </c>
    </row>
    <row r="11" spans="2:10" ht="14.25" customHeight="1">
      <c r="B11" s="87"/>
      <c r="C11" s="91"/>
      <c r="D11" s="76"/>
      <c r="E11" s="77">
        <v>0</v>
      </c>
      <c r="F11" s="77" t="s">
        <v>58</v>
      </c>
      <c r="G11" s="77">
        <v>2</v>
      </c>
      <c r="H11" s="76"/>
      <c r="I11" s="91"/>
      <c r="J11" s="87"/>
    </row>
    <row r="12" spans="2:10" ht="18.75">
      <c r="B12" s="78"/>
      <c r="C12" s="79"/>
      <c r="D12" s="79"/>
      <c r="E12" s="88" t="s">
        <v>53</v>
      </c>
      <c r="F12" s="88"/>
      <c r="G12" s="88"/>
      <c r="H12" s="79"/>
      <c r="I12" s="79"/>
      <c r="J12" s="80" t="s">
        <v>60</v>
      </c>
    </row>
    <row r="13" spans="2:10" ht="18.75">
      <c r="B13" s="81"/>
      <c r="C13" s="79"/>
      <c r="D13" s="79"/>
      <c r="E13" s="88" t="s">
        <v>55</v>
      </c>
      <c r="F13" s="88"/>
      <c r="G13" s="88"/>
      <c r="H13" s="79"/>
      <c r="I13" s="79"/>
      <c r="J13" s="82"/>
    </row>
    <row r="14" spans="2:10" ht="18.75">
      <c r="B14" s="81"/>
      <c r="C14" s="75"/>
      <c r="D14" s="75"/>
      <c r="E14" s="88" t="s">
        <v>56</v>
      </c>
      <c r="F14" s="88"/>
      <c r="G14" s="88"/>
      <c r="H14" s="75"/>
      <c r="I14" s="75"/>
      <c r="J14" s="82"/>
    </row>
    <row r="15" spans="2:10" ht="18.75">
      <c r="B15" s="70"/>
      <c r="C15" s="71"/>
      <c r="D15" s="72"/>
      <c r="E15" s="73"/>
      <c r="F15" s="73"/>
      <c r="G15" s="73"/>
      <c r="H15" s="72"/>
      <c r="I15" s="71"/>
      <c r="J15" s="74"/>
    </row>
    <row r="16" spans="2:10" ht="14.25" customHeight="1">
      <c r="B16" s="89" t="s">
        <v>61</v>
      </c>
      <c r="C16" s="90">
        <f>IF(ISBLANK(E16),"",SUM(E16:E17))</f>
        <v>0</v>
      </c>
      <c r="D16" s="64"/>
      <c r="E16" s="65">
        <v>0</v>
      </c>
      <c r="F16" s="65" t="s">
        <v>62</v>
      </c>
      <c r="G16" s="65">
        <v>3</v>
      </c>
      <c r="H16" s="64"/>
      <c r="I16" s="90">
        <f>IF(ISBLANK(G16),"",SUM(G16:G17))</f>
        <v>7</v>
      </c>
      <c r="J16" s="89" t="s">
        <v>63</v>
      </c>
    </row>
    <row r="17" spans="2:10" ht="14.25" customHeight="1">
      <c r="B17" s="89"/>
      <c r="C17" s="90"/>
      <c r="D17" s="64"/>
      <c r="E17" s="65">
        <v>0</v>
      </c>
      <c r="F17" s="65" t="s">
        <v>62</v>
      </c>
      <c r="G17" s="65">
        <v>4</v>
      </c>
      <c r="H17" s="64"/>
      <c r="I17" s="90"/>
      <c r="J17" s="89"/>
    </row>
    <row r="18" spans="2:10" ht="18.75">
      <c r="B18" s="66"/>
      <c r="C18" s="63"/>
      <c r="D18" s="64"/>
      <c r="E18" s="86" t="s">
        <v>53</v>
      </c>
      <c r="F18" s="86"/>
      <c r="G18" s="86"/>
      <c r="H18" s="64"/>
      <c r="I18" s="63"/>
      <c r="J18" s="67" t="s">
        <v>64</v>
      </c>
    </row>
    <row r="19" spans="2:10" ht="18.75">
      <c r="B19" s="68"/>
      <c r="C19" s="63"/>
      <c r="D19" s="64"/>
      <c r="E19" s="86" t="s">
        <v>55</v>
      </c>
      <c r="F19" s="86"/>
      <c r="G19" s="86"/>
      <c r="H19" s="64"/>
      <c r="I19" s="63"/>
      <c r="J19" s="69"/>
    </row>
    <row r="20" spans="2:10" ht="18.75">
      <c r="B20" s="68"/>
      <c r="C20" s="63"/>
      <c r="D20" s="64"/>
      <c r="E20" s="86" t="s">
        <v>56</v>
      </c>
      <c r="F20" s="86"/>
      <c r="G20" s="86"/>
      <c r="H20" s="64"/>
      <c r="I20" s="63"/>
      <c r="J20" s="69"/>
    </row>
    <row r="21" spans="2:10" ht="18.75">
      <c r="B21" s="70"/>
      <c r="C21" s="71"/>
      <c r="D21" s="72"/>
      <c r="E21" s="73"/>
      <c r="F21" s="73"/>
      <c r="G21" s="73"/>
      <c r="H21" s="72"/>
      <c r="I21" s="71"/>
      <c r="J21" s="74"/>
    </row>
    <row r="22" spans="2:10" ht="14.25" customHeight="1">
      <c r="B22" s="87" t="s">
        <v>65</v>
      </c>
      <c r="C22" s="91">
        <f>IF(ISBLANK(E22),"",SUM(E22:E23))</f>
        <v>1</v>
      </c>
      <c r="D22" s="76"/>
      <c r="E22" s="77">
        <v>1</v>
      </c>
      <c r="F22" s="77" t="s">
        <v>62</v>
      </c>
      <c r="G22" s="77">
        <v>0</v>
      </c>
      <c r="H22" s="76"/>
      <c r="I22" s="91">
        <f>IF(ISBLANK(G22),"",SUM(G22:G23))</f>
        <v>0</v>
      </c>
      <c r="J22" s="87" t="s">
        <v>66</v>
      </c>
    </row>
    <row r="23" spans="2:10" ht="14.25" customHeight="1">
      <c r="B23" s="87"/>
      <c r="C23" s="91"/>
      <c r="D23" s="76"/>
      <c r="E23" s="77">
        <v>0</v>
      </c>
      <c r="F23" s="77" t="s">
        <v>62</v>
      </c>
      <c r="G23" s="77">
        <v>0</v>
      </c>
      <c r="H23" s="76"/>
      <c r="I23" s="91"/>
      <c r="J23" s="87"/>
    </row>
    <row r="24" spans="2:10" ht="18.75">
      <c r="B24" s="78" t="s">
        <v>67</v>
      </c>
      <c r="C24" s="79"/>
      <c r="D24" s="79"/>
      <c r="E24" s="88" t="s">
        <v>53</v>
      </c>
      <c r="F24" s="88"/>
      <c r="G24" s="88"/>
      <c r="H24" s="79"/>
      <c r="I24" s="79"/>
      <c r="J24" s="80"/>
    </row>
    <row r="25" spans="2:10" ht="18.75">
      <c r="B25" s="81"/>
      <c r="C25" s="79"/>
      <c r="D25" s="79"/>
      <c r="E25" s="88" t="s">
        <v>55</v>
      </c>
      <c r="F25" s="88"/>
      <c r="G25" s="88"/>
      <c r="H25" s="79"/>
      <c r="I25" s="79"/>
      <c r="J25" s="82"/>
    </row>
    <row r="26" spans="2:10" ht="18.75">
      <c r="B26" s="81"/>
      <c r="C26" s="75"/>
      <c r="D26" s="75"/>
      <c r="E26" s="88" t="s">
        <v>56</v>
      </c>
      <c r="F26" s="88"/>
      <c r="G26" s="88"/>
      <c r="H26" s="75"/>
      <c r="I26" s="75"/>
      <c r="J26" s="82"/>
    </row>
    <row r="27" spans="2:10" ht="18.75">
      <c r="B27" s="70"/>
      <c r="C27" s="71"/>
      <c r="D27" s="72"/>
      <c r="E27" s="73"/>
      <c r="F27" s="73"/>
      <c r="G27" s="73"/>
      <c r="H27" s="72"/>
      <c r="I27" s="71"/>
      <c r="J27" s="74"/>
    </row>
    <row r="28" spans="2:10" ht="14.25" customHeight="1">
      <c r="B28" s="89"/>
      <c r="C28" s="90">
        <f>IF(ISBLANK(E28),"",SUM(E28:E29))</f>
      </c>
      <c r="D28" s="64"/>
      <c r="E28" s="65"/>
      <c r="F28" s="65" t="s">
        <v>62</v>
      </c>
      <c r="G28" s="65"/>
      <c r="H28" s="64"/>
      <c r="I28" s="90">
        <f>IF(ISBLANK(G28),"",SUM(G28:G29))</f>
      </c>
      <c r="J28" s="89"/>
    </row>
    <row r="29" spans="2:10" ht="14.25" customHeight="1">
      <c r="B29" s="89"/>
      <c r="C29" s="90"/>
      <c r="D29" s="64"/>
      <c r="E29" s="65"/>
      <c r="F29" s="65" t="s">
        <v>62</v>
      </c>
      <c r="G29" s="65"/>
      <c r="H29" s="64"/>
      <c r="I29" s="90"/>
      <c r="J29" s="89"/>
    </row>
    <row r="30" spans="2:10" ht="18.75">
      <c r="B30" s="66"/>
      <c r="C30" s="63"/>
      <c r="D30" s="64"/>
      <c r="E30" s="86" t="s">
        <v>53</v>
      </c>
      <c r="F30" s="86"/>
      <c r="G30" s="86"/>
      <c r="H30" s="64"/>
      <c r="I30" s="63"/>
      <c r="J30" s="67"/>
    </row>
    <row r="31" spans="2:10" ht="18.75">
      <c r="B31" s="68"/>
      <c r="C31" s="63"/>
      <c r="D31" s="64"/>
      <c r="E31" s="86" t="s">
        <v>55</v>
      </c>
      <c r="F31" s="86"/>
      <c r="G31" s="86"/>
      <c r="H31" s="64"/>
      <c r="I31" s="63"/>
      <c r="J31" s="69"/>
    </row>
    <row r="32" spans="2:10" ht="18.75">
      <c r="B32" s="68"/>
      <c r="C32" s="63"/>
      <c r="D32" s="64"/>
      <c r="E32" s="86" t="s">
        <v>56</v>
      </c>
      <c r="F32" s="86"/>
      <c r="G32" s="86"/>
      <c r="H32" s="64"/>
      <c r="I32" s="63"/>
      <c r="J32" s="69"/>
    </row>
    <row r="33" spans="2:10" ht="13.5">
      <c r="B33" s="83"/>
      <c r="E33" s="83"/>
      <c r="F33" s="83"/>
      <c r="G33" s="83"/>
      <c r="J33" s="83"/>
    </row>
    <row r="34" ht="13.5">
      <c r="J34" s="85"/>
    </row>
  </sheetData>
  <sheetProtection/>
  <mergeCells count="37">
    <mergeCell ref="B1:I1"/>
    <mergeCell ref="C2:I2"/>
    <mergeCell ref="B4:B5"/>
    <mergeCell ref="C4:C5"/>
    <mergeCell ref="I4:I5"/>
    <mergeCell ref="J4:J5"/>
    <mergeCell ref="E6:G6"/>
    <mergeCell ref="E7:G7"/>
    <mergeCell ref="E8:G8"/>
    <mergeCell ref="B10:B11"/>
    <mergeCell ref="C10:C11"/>
    <mergeCell ref="I10:I11"/>
    <mergeCell ref="J10:J11"/>
    <mergeCell ref="E12:G12"/>
    <mergeCell ref="E13:G13"/>
    <mergeCell ref="E14:G14"/>
    <mergeCell ref="B16:B17"/>
    <mergeCell ref="C16:C17"/>
    <mergeCell ref="I16:I17"/>
    <mergeCell ref="J16:J17"/>
    <mergeCell ref="B28:B29"/>
    <mergeCell ref="C28:C29"/>
    <mergeCell ref="I28:I29"/>
    <mergeCell ref="J28:J29"/>
    <mergeCell ref="E18:G18"/>
    <mergeCell ref="E19:G19"/>
    <mergeCell ref="E20:G20"/>
    <mergeCell ref="B22:B23"/>
    <mergeCell ref="C22:C23"/>
    <mergeCell ref="I22:I23"/>
    <mergeCell ref="E30:G30"/>
    <mergeCell ref="E31:G31"/>
    <mergeCell ref="E32:G32"/>
    <mergeCell ref="J22:J23"/>
    <mergeCell ref="E24:G24"/>
    <mergeCell ref="E25:G25"/>
    <mergeCell ref="E26:G2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</dc:creator>
  <cp:keywords/>
  <dc:description/>
  <cp:lastModifiedBy>早坂賢一</cp:lastModifiedBy>
  <cp:lastPrinted>2016-10-16T06:29:25Z</cp:lastPrinted>
  <dcterms:created xsi:type="dcterms:W3CDTF">2008-03-04T02:08:01Z</dcterms:created>
  <dcterms:modified xsi:type="dcterms:W3CDTF">2017-09-18T00:07:36Z</dcterms:modified>
  <cp:category/>
  <cp:version/>
  <cp:contentType/>
  <cp:contentStatus/>
</cp:coreProperties>
</file>