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東芝HD\０１０　函館サッカー協会\０２０　 J　バロンドール\０３０　活動･大会参加\０１０　大会参加\１００　サッカー\２００　u-15 地区ｶﾌﾞｽ\2017\"/>
    </mc:Choice>
  </mc:AlternateContent>
  <bookViews>
    <workbookView xWindow="0" yWindow="0" windowWidth="28800" windowHeight="11520" tabRatio="658"/>
  </bookViews>
  <sheets>
    <sheet name="順位表" sheetId="9" r:id="rId1"/>
    <sheet name="星取表" sheetId="34" r:id="rId2"/>
  </sheets>
  <definedNames>
    <definedName name="_xlnm.Print_Area" localSheetId="0">順位表!$B$1:$K$45</definedName>
    <definedName name="_xlnm.Print_Area" localSheetId="1">星取表!$C$1:$BX$143</definedName>
    <definedName name="一部" localSheetId="1">星取表!#REF!</definedName>
    <definedName name="一部">#REF!</definedName>
    <definedName name="三部" localSheetId="1">星取表!#REF!</definedName>
    <definedName name="三部">#REF!</definedName>
    <definedName name="四部" localSheetId="1">星取表!#REF!</definedName>
    <definedName name="四部">#REF!</definedName>
    <definedName name="二部" localSheetId="1">星取表!#REF!</definedName>
    <definedName name="二部">#REF!</definedName>
  </definedNames>
  <calcPr calcId="171027"/>
</workbook>
</file>

<file path=xl/calcChain.xml><?xml version="1.0" encoding="utf-8"?>
<calcChain xmlns="http://schemas.openxmlformats.org/spreadsheetml/2006/main">
  <c r="AD11" i="34" l="1"/>
  <c r="BH28" i="34"/>
  <c r="BN28" i="34" s="1"/>
  <c r="BJ28" i="34"/>
  <c r="AZ31" i="34"/>
  <c r="J29" i="34"/>
  <c r="J31" i="34" s="1"/>
  <c r="J30" i="34"/>
  <c r="AH29" i="34"/>
  <c r="AH30" i="34"/>
  <c r="AH31" i="34" s="1"/>
  <c r="AN29" i="34"/>
  <c r="AN30" i="34"/>
  <c r="AN31" i="34"/>
  <c r="S29" i="34"/>
  <c r="S31" i="34" s="1"/>
  <c r="S30" i="34"/>
  <c r="AQ29" i="34"/>
  <c r="AQ31" i="34" s="1"/>
  <c r="AQ30" i="34"/>
  <c r="BB31" i="34"/>
  <c r="L29" i="34"/>
  <c r="L31" i="34" s="1"/>
  <c r="L30" i="34"/>
  <c r="AJ29" i="34"/>
  <c r="AJ30" i="34"/>
  <c r="AJ31" i="34" s="1"/>
  <c r="AP29" i="34"/>
  <c r="AP30" i="34"/>
  <c r="AP31" i="34"/>
  <c r="U29" i="34"/>
  <c r="U31" i="34" s="1"/>
  <c r="U30" i="34"/>
  <c r="AS29" i="34"/>
  <c r="AS31" i="34" s="1"/>
  <c r="AS30" i="34"/>
  <c r="AV33" i="34"/>
  <c r="AV34" i="34"/>
  <c r="AV35" i="34" s="1"/>
  <c r="R33" i="34"/>
  <c r="R34" i="34"/>
  <c r="R35" i="34"/>
  <c r="X33" i="34"/>
  <c r="X35" i="34" s="1"/>
  <c r="X34" i="34"/>
  <c r="AJ33" i="34"/>
  <c r="AJ35" i="34" s="1"/>
  <c r="AJ34" i="34"/>
  <c r="AS33" i="34"/>
  <c r="AS34" i="34"/>
  <c r="AS35" i="34" s="1"/>
  <c r="O33" i="34"/>
  <c r="O34" i="34"/>
  <c r="O35" i="34"/>
  <c r="AT33" i="34"/>
  <c r="AT35" i="34" s="1"/>
  <c r="AT34" i="34"/>
  <c r="P33" i="34"/>
  <c r="P35" i="34" s="1"/>
  <c r="P34" i="34"/>
  <c r="V33" i="34"/>
  <c r="V34" i="34"/>
  <c r="V35" i="34" s="1"/>
  <c r="AH33" i="34"/>
  <c r="AH34" i="34"/>
  <c r="AH35" i="34"/>
  <c r="AQ33" i="34"/>
  <c r="AQ35" i="34" s="1"/>
  <c r="AQ34" i="34"/>
  <c r="M33" i="34"/>
  <c r="M35" i="34" s="1"/>
  <c r="M34" i="34"/>
  <c r="BH32" i="34"/>
  <c r="BJ32" i="34"/>
  <c r="BN32" i="34" s="1"/>
  <c r="BH4" i="34"/>
  <c r="BJ4" i="34"/>
  <c r="BF4" i="34" s="1"/>
  <c r="V7" i="34"/>
  <c r="AT7" i="34"/>
  <c r="AB7" i="34"/>
  <c r="P7" i="34"/>
  <c r="AK7" i="34"/>
  <c r="BC7" i="34"/>
  <c r="X7" i="34"/>
  <c r="AV7" i="34"/>
  <c r="AD7" i="34"/>
  <c r="R7" i="34"/>
  <c r="AM7" i="34"/>
  <c r="BE7" i="34"/>
  <c r="L13" i="34"/>
  <c r="L14" i="34"/>
  <c r="L15" i="34"/>
  <c r="AP15" i="34"/>
  <c r="BB15" i="34"/>
  <c r="AD15" i="34"/>
  <c r="AG15" i="34"/>
  <c r="J13" i="34"/>
  <c r="J15" i="34" s="1"/>
  <c r="J14" i="34"/>
  <c r="AN15" i="34"/>
  <c r="AZ15" i="34"/>
  <c r="AB15" i="34"/>
  <c r="AE15" i="34"/>
  <c r="BH12" i="34"/>
  <c r="BF12" i="34" s="1"/>
  <c r="BJ12" i="34"/>
  <c r="BL12" i="34"/>
  <c r="BH16" i="34"/>
  <c r="BN16" i="34" s="1"/>
  <c r="BJ16" i="34"/>
  <c r="AH19" i="34"/>
  <c r="P17" i="34"/>
  <c r="P19" i="34" s="1"/>
  <c r="P18" i="34"/>
  <c r="J17" i="34"/>
  <c r="J18" i="34"/>
  <c r="J19" i="34" s="1"/>
  <c r="V17" i="34"/>
  <c r="V18" i="34"/>
  <c r="V19" i="34"/>
  <c r="Y17" i="34"/>
  <c r="Y19" i="34" s="1"/>
  <c r="Y18" i="34"/>
  <c r="S17" i="34"/>
  <c r="S19" i="34" s="1"/>
  <c r="S18" i="34"/>
  <c r="AJ19" i="34"/>
  <c r="R17" i="34"/>
  <c r="R19" i="34" s="1"/>
  <c r="R18" i="34"/>
  <c r="L17" i="34"/>
  <c r="L18" i="34"/>
  <c r="L19" i="34" s="1"/>
  <c r="X17" i="34"/>
  <c r="X18" i="34"/>
  <c r="X19" i="34"/>
  <c r="AA17" i="34"/>
  <c r="AA19" i="34" s="1"/>
  <c r="AA18" i="34"/>
  <c r="U17" i="34"/>
  <c r="U19" i="34" s="1"/>
  <c r="U18" i="34"/>
  <c r="AD21" i="34"/>
  <c r="AD22" i="34"/>
  <c r="AD23" i="34" s="1"/>
  <c r="AV23" i="34"/>
  <c r="AP23" i="34"/>
  <c r="BB23" i="34"/>
  <c r="O21" i="34"/>
  <c r="O23" i="34" s="1"/>
  <c r="O22" i="34"/>
  <c r="AB21" i="34"/>
  <c r="AB23" i="34" s="1"/>
  <c r="AB22" i="34"/>
  <c r="AT23" i="34"/>
  <c r="AN23" i="34"/>
  <c r="AZ23" i="34"/>
  <c r="M21" i="34"/>
  <c r="M22" i="34"/>
  <c r="M23" i="34"/>
  <c r="BH20" i="34"/>
  <c r="BN20" i="34" s="1"/>
  <c r="BJ20" i="34"/>
  <c r="BH8" i="34"/>
  <c r="BN8" i="34" s="1"/>
  <c r="BJ8" i="34"/>
  <c r="AN11" i="34"/>
  <c r="AB11" i="34"/>
  <c r="AZ11" i="34"/>
  <c r="J9" i="34"/>
  <c r="J10" i="34"/>
  <c r="J11" i="34"/>
  <c r="AW11" i="34"/>
  <c r="AE11" i="34"/>
  <c r="AP11" i="34"/>
  <c r="BB11" i="34"/>
  <c r="L9" i="34"/>
  <c r="L11" i="34" s="1"/>
  <c r="L10" i="34"/>
  <c r="AY11" i="34"/>
  <c r="AG11" i="34"/>
  <c r="R25" i="34"/>
  <c r="R26" i="34"/>
  <c r="R27" i="34"/>
  <c r="X25" i="34"/>
  <c r="X27" i="34" s="1"/>
  <c r="X26" i="34"/>
  <c r="AJ25" i="34"/>
  <c r="AJ27" i="34" s="1"/>
  <c r="AJ26" i="34"/>
  <c r="AV27" i="34"/>
  <c r="BE27" i="34"/>
  <c r="AY27" i="34"/>
  <c r="P25" i="34"/>
  <c r="P26" i="34"/>
  <c r="P27" i="34"/>
  <c r="V25" i="34"/>
  <c r="V27" i="34" s="1"/>
  <c r="V26" i="34"/>
  <c r="AH25" i="34"/>
  <c r="AH27" i="34" s="1"/>
  <c r="AH26" i="34"/>
  <c r="AT27" i="34"/>
  <c r="BC27" i="34"/>
  <c r="AW27" i="34"/>
  <c r="BH24" i="34"/>
  <c r="BJ24" i="34"/>
  <c r="BN24" i="34"/>
  <c r="BL28" i="34"/>
  <c r="BH84" i="34"/>
  <c r="BJ84" i="34"/>
  <c r="BN84" i="34" s="1"/>
  <c r="AB87" i="34"/>
  <c r="AH87" i="34"/>
  <c r="J85" i="34"/>
  <c r="J87" i="34" s="1"/>
  <c r="BP84" i="34" s="1"/>
  <c r="J86" i="34"/>
  <c r="AN87" i="34"/>
  <c r="AT87" i="34"/>
  <c r="AZ87" i="34"/>
  <c r="AW87" i="34"/>
  <c r="BC87" i="34"/>
  <c r="AD87" i="34"/>
  <c r="AJ87" i="34"/>
  <c r="L85" i="34"/>
  <c r="L86" i="34"/>
  <c r="L87" i="34" s="1"/>
  <c r="AP87" i="34"/>
  <c r="AV87" i="34"/>
  <c r="BB87" i="34"/>
  <c r="AY87" i="34"/>
  <c r="BE87" i="34"/>
  <c r="X89" i="34"/>
  <c r="X90" i="34"/>
  <c r="X91" i="34"/>
  <c r="L89" i="34"/>
  <c r="L91" i="34" s="1"/>
  <c r="BR88" i="34" s="1"/>
  <c r="L90" i="34"/>
  <c r="AV91" i="34"/>
  <c r="AP91" i="34"/>
  <c r="BB91" i="34"/>
  <c r="AJ91" i="34"/>
  <c r="R89" i="34"/>
  <c r="R91" i="34" s="1"/>
  <c r="R90" i="34"/>
  <c r="BE91" i="34"/>
  <c r="V89" i="34"/>
  <c r="V91" i="34" s="1"/>
  <c r="V90" i="34"/>
  <c r="J89" i="34"/>
  <c r="J91" i="34" s="1"/>
  <c r="J90" i="34"/>
  <c r="AT91" i="34"/>
  <c r="AN91" i="34"/>
  <c r="AZ91" i="34"/>
  <c r="AH91" i="34"/>
  <c r="P89" i="34"/>
  <c r="P90" i="34"/>
  <c r="P91" i="34" s="1"/>
  <c r="BC91" i="34"/>
  <c r="BH88" i="34"/>
  <c r="BN88" i="34" s="1"/>
  <c r="BJ88" i="34"/>
  <c r="BH76" i="34"/>
  <c r="BN76" i="34" s="1"/>
  <c r="BJ76" i="34"/>
  <c r="P79" i="34"/>
  <c r="AB79" i="34"/>
  <c r="AH79" i="34"/>
  <c r="V79" i="34"/>
  <c r="AT79" i="34"/>
  <c r="AZ79" i="34"/>
  <c r="AN79" i="34"/>
  <c r="AW79" i="34"/>
  <c r="R79" i="34"/>
  <c r="AD79" i="34"/>
  <c r="AJ79" i="34"/>
  <c r="X79" i="34"/>
  <c r="AV79" i="34"/>
  <c r="BB79" i="34"/>
  <c r="AP79" i="34"/>
  <c r="AY79" i="34"/>
  <c r="L81" i="34"/>
  <c r="L83" i="34" s="1"/>
  <c r="L82" i="34"/>
  <c r="AJ83" i="34"/>
  <c r="AV83" i="34"/>
  <c r="AP83" i="34"/>
  <c r="AD83" i="34"/>
  <c r="AY83" i="34"/>
  <c r="J81" i="34"/>
  <c r="J83" i="34" s="1"/>
  <c r="J82" i="34"/>
  <c r="AH83" i="34"/>
  <c r="AT83" i="34"/>
  <c r="AN83" i="34"/>
  <c r="AB83" i="34"/>
  <c r="AW83" i="34"/>
  <c r="BH80" i="34"/>
  <c r="BN80" i="34" s="1"/>
  <c r="BJ80" i="34"/>
  <c r="X93" i="34"/>
  <c r="X94" i="34"/>
  <c r="X95" i="34" s="1"/>
  <c r="L93" i="34"/>
  <c r="L94" i="34"/>
  <c r="L95" i="34"/>
  <c r="R93" i="34"/>
  <c r="R95" i="34" s="1"/>
  <c r="R94" i="34"/>
  <c r="AV95" i="34"/>
  <c r="BB95" i="34"/>
  <c r="AD93" i="34"/>
  <c r="AD94" i="34"/>
  <c r="AD95" i="34"/>
  <c r="AP95" i="34"/>
  <c r="BE95" i="34"/>
  <c r="V93" i="34"/>
  <c r="V94" i="34"/>
  <c r="V95" i="34" s="1"/>
  <c r="J93" i="34"/>
  <c r="J94" i="34"/>
  <c r="J95" i="34"/>
  <c r="P93" i="34"/>
  <c r="P95" i="34" s="1"/>
  <c r="P94" i="34"/>
  <c r="AT95" i="34"/>
  <c r="AZ95" i="34"/>
  <c r="AB93" i="34"/>
  <c r="AB94" i="34"/>
  <c r="AB95" i="34"/>
  <c r="AN95" i="34"/>
  <c r="BC95" i="34"/>
  <c r="BH92" i="34"/>
  <c r="BJ92" i="34"/>
  <c r="BN92" i="34" s="1"/>
  <c r="AD101" i="34"/>
  <c r="AD102" i="34"/>
  <c r="AD103" i="34"/>
  <c r="R101" i="34"/>
  <c r="R103" i="34" s="1"/>
  <c r="R102" i="34"/>
  <c r="AJ101" i="34"/>
  <c r="AJ103" i="34" s="1"/>
  <c r="AJ102" i="34"/>
  <c r="X101" i="34"/>
  <c r="X102" i="34"/>
  <c r="X103" i="34" s="1"/>
  <c r="L101" i="34"/>
  <c r="L102" i="34"/>
  <c r="L103" i="34"/>
  <c r="O101" i="34"/>
  <c r="O103" i="34" s="1"/>
  <c r="O102" i="34"/>
  <c r="U101" i="34"/>
  <c r="U103" i="34" s="1"/>
  <c r="U102" i="34"/>
  <c r="AA101" i="34"/>
  <c r="AA102" i="34"/>
  <c r="AA103" i="34" s="1"/>
  <c r="AB101" i="34"/>
  <c r="AB102" i="34"/>
  <c r="AB103" i="34" s="1"/>
  <c r="P101" i="34"/>
  <c r="P102" i="34"/>
  <c r="P103" i="34"/>
  <c r="AH101" i="34"/>
  <c r="AH103" i="34" s="1"/>
  <c r="AH102" i="34"/>
  <c r="V101" i="34"/>
  <c r="V103" i="34" s="1"/>
  <c r="V102" i="34"/>
  <c r="J101" i="34"/>
  <c r="J102" i="34"/>
  <c r="J103" i="34" s="1"/>
  <c r="M101" i="34"/>
  <c r="M102" i="34"/>
  <c r="M103" i="34"/>
  <c r="S101" i="34"/>
  <c r="S103" i="34" s="1"/>
  <c r="S102" i="34"/>
  <c r="Y101" i="34"/>
  <c r="Y103" i="34" s="1"/>
  <c r="Y102" i="34"/>
  <c r="BH100" i="34"/>
  <c r="BN100" i="34" s="1"/>
  <c r="BJ100" i="34"/>
  <c r="AD97" i="34"/>
  <c r="AD99" i="34" s="1"/>
  <c r="AD98" i="34"/>
  <c r="X97" i="34"/>
  <c r="X99" i="34" s="1"/>
  <c r="X98" i="34"/>
  <c r="R97" i="34"/>
  <c r="R98" i="34"/>
  <c r="R99" i="34" s="1"/>
  <c r="L97" i="34"/>
  <c r="L98" i="34"/>
  <c r="L99" i="34"/>
  <c r="AJ97" i="34"/>
  <c r="AJ99" i="34" s="1"/>
  <c r="AJ98" i="34"/>
  <c r="AB97" i="34"/>
  <c r="AB99" i="34" s="1"/>
  <c r="AB98" i="34"/>
  <c r="V97" i="34"/>
  <c r="V99" i="34" s="1"/>
  <c r="V98" i="34"/>
  <c r="P97" i="34"/>
  <c r="P98" i="34"/>
  <c r="P99" i="34" s="1"/>
  <c r="J97" i="34"/>
  <c r="J98" i="34"/>
  <c r="J99" i="34"/>
  <c r="AH97" i="34"/>
  <c r="AH99" i="34" s="1"/>
  <c r="AH98" i="34"/>
  <c r="BH96" i="34"/>
  <c r="BJ96" i="34"/>
  <c r="BN96" i="34"/>
  <c r="AD105" i="34"/>
  <c r="AD106" i="34"/>
  <c r="AD107" i="34"/>
  <c r="AJ105" i="34"/>
  <c r="AJ107" i="34" s="1"/>
  <c r="AJ106" i="34"/>
  <c r="X105" i="34"/>
  <c r="X107" i="34" s="1"/>
  <c r="X106" i="34"/>
  <c r="L105" i="34"/>
  <c r="L106" i="34"/>
  <c r="L107" i="34" s="1"/>
  <c r="AM105" i="34"/>
  <c r="AM106" i="34"/>
  <c r="AM107" i="34"/>
  <c r="AG105" i="34"/>
  <c r="AG107" i="34" s="1"/>
  <c r="AG106" i="34"/>
  <c r="AA105" i="34"/>
  <c r="AA107" i="34" s="1"/>
  <c r="AA106" i="34"/>
  <c r="AB105" i="34"/>
  <c r="AB107" i="34" s="1"/>
  <c r="AB106" i="34"/>
  <c r="AH105" i="34"/>
  <c r="AH106" i="34"/>
  <c r="AH107" i="34" s="1"/>
  <c r="V105" i="34"/>
  <c r="V106" i="34"/>
  <c r="V107" i="34"/>
  <c r="J105" i="34"/>
  <c r="J107" i="34" s="1"/>
  <c r="J106" i="34"/>
  <c r="AK105" i="34"/>
  <c r="AK107" i="34" s="1"/>
  <c r="AK106" i="34"/>
  <c r="AE105" i="34"/>
  <c r="AE106" i="34"/>
  <c r="AE107" i="34" s="1"/>
  <c r="Y105" i="34"/>
  <c r="Y106" i="34"/>
  <c r="Y107" i="34"/>
  <c r="BH104" i="34"/>
  <c r="BJ104" i="34"/>
  <c r="BN104" i="34" s="1"/>
  <c r="BL84" i="34"/>
  <c r="BF84" i="34"/>
  <c r="BL88" i="34"/>
  <c r="BF88" i="34" s="1"/>
  <c r="BL92" i="34"/>
  <c r="BF92" i="34"/>
  <c r="AH7" i="34"/>
  <c r="AZ7" i="34"/>
  <c r="AN7" i="34"/>
  <c r="AJ7" i="34"/>
  <c r="BB7" i="34"/>
  <c r="AP7" i="34"/>
  <c r="L21" i="34"/>
  <c r="L23" i="34" s="1"/>
  <c r="L22" i="34"/>
  <c r="X21" i="34"/>
  <c r="X23" i="34" s="1"/>
  <c r="X22" i="34"/>
  <c r="R21" i="34"/>
  <c r="R22" i="34"/>
  <c r="R23" i="34" s="1"/>
  <c r="J21" i="34"/>
  <c r="J22" i="34"/>
  <c r="J23" i="34"/>
  <c r="V21" i="34"/>
  <c r="V23" i="34" s="1"/>
  <c r="V22" i="34"/>
  <c r="P21" i="34"/>
  <c r="P23" i="34" s="1"/>
  <c r="P22" i="34"/>
  <c r="AT11" i="34"/>
  <c r="AH11" i="34"/>
  <c r="AV11" i="34"/>
  <c r="AJ11" i="34"/>
  <c r="R29" i="34"/>
  <c r="R30" i="34"/>
  <c r="R31" i="34" s="1"/>
  <c r="X29" i="34"/>
  <c r="X30" i="34"/>
  <c r="X31" i="34"/>
  <c r="P29" i="34"/>
  <c r="P31" i="34" s="1"/>
  <c r="P30" i="34"/>
  <c r="V29" i="34"/>
  <c r="V31" i="34" s="1"/>
  <c r="V30" i="34"/>
  <c r="AN19" i="34"/>
  <c r="AZ19" i="34"/>
  <c r="AP19" i="34"/>
  <c r="BB19" i="34"/>
  <c r="AD25" i="34"/>
  <c r="AD26" i="34"/>
  <c r="AD27" i="34" s="1"/>
  <c r="L25" i="34"/>
  <c r="L26" i="34"/>
  <c r="L27" i="34"/>
  <c r="AB25" i="34"/>
  <c r="AB27" i="34" s="1"/>
  <c r="AB26" i="34"/>
  <c r="J25" i="34"/>
  <c r="J27" i="34" s="1"/>
  <c r="J26" i="34"/>
  <c r="L33" i="34"/>
  <c r="L34" i="34"/>
  <c r="L35" i="34" s="1"/>
  <c r="AD33" i="34"/>
  <c r="AD34" i="34"/>
  <c r="AD35" i="34"/>
  <c r="J33" i="34"/>
  <c r="J35" i="34" s="1"/>
  <c r="J34" i="34"/>
  <c r="AB33" i="34"/>
  <c r="AB35" i="34" s="1"/>
  <c r="AB34" i="34"/>
  <c r="AH15" i="34"/>
  <c r="AT15" i="34"/>
  <c r="AJ15" i="34"/>
  <c r="AV15" i="34"/>
  <c r="BL4" i="34"/>
  <c r="BL16" i="34"/>
  <c r="BL24" i="34"/>
  <c r="BF24" i="34" s="1"/>
  <c r="BH44" i="34"/>
  <c r="BJ44" i="34"/>
  <c r="BN44" i="34" s="1"/>
  <c r="AN47" i="34"/>
  <c r="AZ47" i="34"/>
  <c r="AB47" i="34"/>
  <c r="J45" i="34"/>
  <c r="J47" i="34" s="1"/>
  <c r="BP44" i="34" s="1"/>
  <c r="J46" i="34"/>
  <c r="V47" i="34"/>
  <c r="AT47" i="34"/>
  <c r="AQ47" i="34"/>
  <c r="AE47" i="34"/>
  <c r="AP47" i="34"/>
  <c r="BB47" i="34"/>
  <c r="AD47" i="34"/>
  <c r="L45" i="34"/>
  <c r="L47" i="34" s="1"/>
  <c r="L46" i="34"/>
  <c r="X47" i="34"/>
  <c r="AV47" i="34"/>
  <c r="AS47" i="34"/>
  <c r="AG47" i="34"/>
  <c r="R61" i="34"/>
  <c r="R62" i="34"/>
  <c r="R63" i="34"/>
  <c r="AD61" i="34"/>
  <c r="AD63" i="34" s="1"/>
  <c r="AD62" i="34"/>
  <c r="AJ61" i="34"/>
  <c r="AJ63" i="34" s="1"/>
  <c r="AJ62" i="34"/>
  <c r="BB63" i="34"/>
  <c r="L61" i="34"/>
  <c r="L63" i="34" s="1"/>
  <c r="L62" i="34"/>
  <c r="U61" i="34"/>
  <c r="U62" i="34"/>
  <c r="U63" i="34" s="1"/>
  <c r="O61" i="34"/>
  <c r="O62" i="34"/>
  <c r="O63" i="34"/>
  <c r="P61" i="34"/>
  <c r="P62" i="34"/>
  <c r="P63" i="34"/>
  <c r="AB61" i="34"/>
  <c r="AB63" i="34" s="1"/>
  <c r="AB62" i="34"/>
  <c r="AH61" i="34"/>
  <c r="AH63" i="34" s="1"/>
  <c r="AH62" i="34"/>
  <c r="AZ63" i="34"/>
  <c r="J61" i="34"/>
  <c r="J63" i="34" s="1"/>
  <c r="J62" i="34"/>
  <c r="S61" i="34"/>
  <c r="S62" i="34"/>
  <c r="S63" i="34" s="1"/>
  <c r="M61" i="34"/>
  <c r="M62" i="34"/>
  <c r="M63" i="34"/>
  <c r="BH60" i="34"/>
  <c r="BJ60" i="34"/>
  <c r="BN60" i="34" s="1"/>
  <c r="BH40" i="34"/>
  <c r="BJ40" i="34"/>
  <c r="BN40" i="34" s="1"/>
  <c r="AH43" i="34"/>
  <c r="V43" i="34"/>
  <c r="AT43" i="34"/>
  <c r="P43" i="34"/>
  <c r="AB43" i="34"/>
  <c r="AN43" i="34"/>
  <c r="AW43" i="34"/>
  <c r="AQ43" i="34"/>
  <c r="AJ43" i="34"/>
  <c r="X43" i="34"/>
  <c r="AV43" i="34"/>
  <c r="R43" i="34"/>
  <c r="AD43" i="34"/>
  <c r="AP43" i="34"/>
  <c r="AY43" i="34"/>
  <c r="AS43" i="34"/>
  <c r="L57" i="34"/>
  <c r="L58" i="34"/>
  <c r="L59" i="34"/>
  <c r="AV59" i="34"/>
  <c r="AD57" i="34"/>
  <c r="AD58" i="34"/>
  <c r="AD59" i="34"/>
  <c r="AP59" i="34"/>
  <c r="X57" i="34"/>
  <c r="X58" i="34"/>
  <c r="X59" i="34"/>
  <c r="BB59" i="34"/>
  <c r="AA57" i="34"/>
  <c r="AA58" i="34"/>
  <c r="AA59" i="34"/>
  <c r="J57" i="34"/>
  <c r="J58" i="34"/>
  <c r="J59" i="34"/>
  <c r="AT59" i="34"/>
  <c r="AB57" i="34"/>
  <c r="AB58" i="34"/>
  <c r="AB59" i="34"/>
  <c r="AN59" i="34"/>
  <c r="V57" i="34"/>
  <c r="V58" i="34"/>
  <c r="V59" i="34"/>
  <c r="AZ59" i="34"/>
  <c r="Y57" i="34"/>
  <c r="Y58" i="34"/>
  <c r="Y59" i="34"/>
  <c r="BH56" i="34"/>
  <c r="BJ56" i="34"/>
  <c r="BN56" i="34" s="1"/>
  <c r="BH52" i="34"/>
  <c r="BJ52" i="34"/>
  <c r="AT55" i="34"/>
  <c r="AN55" i="34"/>
  <c r="AH55" i="34"/>
  <c r="P53" i="34"/>
  <c r="P54" i="34"/>
  <c r="P55" i="34"/>
  <c r="AZ55" i="34"/>
  <c r="J53" i="34"/>
  <c r="J54" i="34"/>
  <c r="J55" i="34"/>
  <c r="V53" i="34"/>
  <c r="V55" i="34" s="1"/>
  <c r="V54" i="34"/>
  <c r="BC55" i="34"/>
  <c r="S53" i="34"/>
  <c r="S55" i="34" s="1"/>
  <c r="S54" i="34"/>
  <c r="AV55" i="34"/>
  <c r="AP55" i="34"/>
  <c r="AJ55" i="34"/>
  <c r="R53" i="34"/>
  <c r="R54" i="34"/>
  <c r="BB55" i="34"/>
  <c r="L53" i="34"/>
  <c r="L54" i="34"/>
  <c r="X53" i="34"/>
  <c r="X54" i="34"/>
  <c r="X55" i="34"/>
  <c r="BE55" i="34"/>
  <c r="U53" i="34"/>
  <c r="U54" i="34"/>
  <c r="U55" i="34"/>
  <c r="AD65" i="34"/>
  <c r="AD67" i="34" s="1"/>
  <c r="AD66" i="34"/>
  <c r="AJ65" i="34"/>
  <c r="AJ66" i="34"/>
  <c r="BB67" i="34"/>
  <c r="L65" i="34"/>
  <c r="L67" i="34" s="1"/>
  <c r="L66" i="34"/>
  <c r="X65" i="34"/>
  <c r="X66" i="34"/>
  <c r="X67" i="34"/>
  <c r="R65" i="34"/>
  <c r="R66" i="34"/>
  <c r="R67" i="34"/>
  <c r="O65" i="34"/>
  <c r="O67" i="34" s="1"/>
  <c r="O66" i="34"/>
  <c r="AB65" i="34"/>
  <c r="AB67" i="34" s="1"/>
  <c r="AB66" i="34"/>
  <c r="AH65" i="34"/>
  <c r="AH67" i="34" s="1"/>
  <c r="AH66" i="34"/>
  <c r="AZ67" i="34"/>
  <c r="J65" i="34"/>
  <c r="J66" i="34"/>
  <c r="V65" i="34"/>
  <c r="V66" i="34"/>
  <c r="V67" i="34"/>
  <c r="P65" i="34"/>
  <c r="P66" i="34"/>
  <c r="P67" i="34"/>
  <c r="M65" i="34"/>
  <c r="M67" i="34" s="1"/>
  <c r="M66" i="34"/>
  <c r="BH64" i="34"/>
  <c r="BN64" i="34" s="1"/>
  <c r="BJ64" i="34"/>
  <c r="L49" i="34"/>
  <c r="L51" i="34" s="1"/>
  <c r="L50" i="34"/>
  <c r="BB51" i="34"/>
  <c r="AV51" i="34"/>
  <c r="AJ51" i="34"/>
  <c r="R49" i="34"/>
  <c r="R50" i="34"/>
  <c r="R51" i="34" s="1"/>
  <c r="BR48" i="34" s="1"/>
  <c r="AD51" i="34"/>
  <c r="AM51" i="34"/>
  <c r="J49" i="34"/>
  <c r="J51" i="34" s="1"/>
  <c r="J50" i="34"/>
  <c r="AZ51" i="34"/>
  <c r="AT51" i="34"/>
  <c r="AH51" i="34"/>
  <c r="P49" i="34"/>
  <c r="P50" i="34"/>
  <c r="P51" i="34" s="1"/>
  <c r="AB51" i="34"/>
  <c r="AK51" i="34"/>
  <c r="BH48" i="34"/>
  <c r="BJ48" i="34"/>
  <c r="BN48" i="34"/>
  <c r="AV69" i="34"/>
  <c r="AV70" i="34"/>
  <c r="AV71" i="34"/>
  <c r="R69" i="34"/>
  <c r="R71" i="34" s="1"/>
  <c r="R70" i="34"/>
  <c r="X69" i="34"/>
  <c r="X71" i="34" s="1"/>
  <c r="X70" i="34"/>
  <c r="AD69" i="34"/>
  <c r="AD70" i="34"/>
  <c r="AD71" i="34" s="1"/>
  <c r="AP69" i="34"/>
  <c r="AP70" i="34"/>
  <c r="AP71" i="34"/>
  <c r="AJ69" i="34"/>
  <c r="AJ71" i="34" s="1"/>
  <c r="AJ70" i="34"/>
  <c r="AG69" i="34"/>
  <c r="AG71" i="34" s="1"/>
  <c r="AG70" i="34"/>
  <c r="AT69" i="34"/>
  <c r="AT71" i="34" s="1"/>
  <c r="AT70" i="34"/>
  <c r="P69" i="34"/>
  <c r="P70" i="34"/>
  <c r="P71" i="34" s="1"/>
  <c r="V69" i="34"/>
  <c r="V70" i="34"/>
  <c r="V71" i="34"/>
  <c r="AB69" i="34"/>
  <c r="AB71" i="34" s="1"/>
  <c r="AB70" i="34"/>
  <c r="AN69" i="34"/>
  <c r="AN71" i="34" s="1"/>
  <c r="AN70" i="34"/>
  <c r="AH69" i="34"/>
  <c r="AH70" i="34"/>
  <c r="AH71" i="34" s="1"/>
  <c r="AE69" i="34"/>
  <c r="AE70" i="34"/>
  <c r="AE71" i="34"/>
  <c r="BH68" i="34"/>
  <c r="BN68" i="34" s="1"/>
  <c r="BJ68" i="34"/>
  <c r="BL44" i="34"/>
  <c r="BF44" i="34"/>
  <c r="BH116" i="34"/>
  <c r="BJ116" i="34"/>
  <c r="BN116" i="34"/>
  <c r="AN119" i="34"/>
  <c r="J117" i="34"/>
  <c r="J118" i="34"/>
  <c r="J119" i="34"/>
  <c r="V119" i="34"/>
  <c r="AB119" i="34"/>
  <c r="AZ119" i="34"/>
  <c r="AT119" i="34"/>
  <c r="AH119" i="34"/>
  <c r="AP119" i="34"/>
  <c r="L117" i="34"/>
  <c r="L118" i="34"/>
  <c r="X119" i="34"/>
  <c r="AD119" i="34"/>
  <c r="BB119" i="34"/>
  <c r="AV119" i="34"/>
  <c r="AJ119" i="34"/>
  <c r="AP141" i="34"/>
  <c r="AP142" i="34"/>
  <c r="AP143" i="34"/>
  <c r="L141" i="34"/>
  <c r="L142" i="34"/>
  <c r="L143" i="34" s="1"/>
  <c r="R141" i="34"/>
  <c r="R143" i="34" s="1"/>
  <c r="R142" i="34"/>
  <c r="AV141" i="34"/>
  <c r="AV142" i="34"/>
  <c r="X141" i="34"/>
  <c r="X142" i="34"/>
  <c r="X143" i="34"/>
  <c r="AJ141" i="34"/>
  <c r="AJ142" i="34"/>
  <c r="AJ143" i="34"/>
  <c r="AG141" i="34"/>
  <c r="AG143" i="34" s="1"/>
  <c r="AG142" i="34"/>
  <c r="AN141" i="34"/>
  <c r="AN143" i="34" s="1"/>
  <c r="AN142" i="34"/>
  <c r="J141" i="34"/>
  <c r="J143" i="34" s="1"/>
  <c r="J142" i="34"/>
  <c r="P141" i="34"/>
  <c r="P142" i="34"/>
  <c r="P143" i="34"/>
  <c r="AT141" i="34"/>
  <c r="AT142" i="34"/>
  <c r="AT143" i="34" s="1"/>
  <c r="V141" i="34"/>
  <c r="V143" i="34" s="1"/>
  <c r="V142" i="34"/>
  <c r="AH141" i="34"/>
  <c r="AH142" i="34"/>
  <c r="AE141" i="34"/>
  <c r="AE143" i="34" s="1"/>
  <c r="AE142" i="34"/>
  <c r="BH140" i="34"/>
  <c r="BN140" i="34" s="1"/>
  <c r="BJ140" i="34"/>
  <c r="AD137" i="34"/>
  <c r="AD138" i="34"/>
  <c r="L137" i="34"/>
  <c r="L139" i="34" s="1"/>
  <c r="L138" i="34"/>
  <c r="AP137" i="34"/>
  <c r="AP138" i="34"/>
  <c r="AP139" i="34" s="1"/>
  <c r="R137" i="34"/>
  <c r="R138" i="34"/>
  <c r="R139" i="34"/>
  <c r="AJ137" i="34"/>
  <c r="AJ138" i="34"/>
  <c r="BB139" i="34"/>
  <c r="X137" i="34"/>
  <c r="X139" i="34" s="1"/>
  <c r="X138" i="34"/>
  <c r="AB137" i="34"/>
  <c r="AB138" i="34"/>
  <c r="AB139" i="34" s="1"/>
  <c r="J137" i="34"/>
  <c r="J138" i="34"/>
  <c r="J139" i="34"/>
  <c r="AN137" i="34"/>
  <c r="AN139" i="34" s="1"/>
  <c r="AN138" i="34"/>
  <c r="P137" i="34"/>
  <c r="P139" i="34" s="1"/>
  <c r="P138" i="34"/>
  <c r="AH137" i="34"/>
  <c r="AH138" i="34"/>
  <c r="AH139" i="34"/>
  <c r="AZ139" i="34"/>
  <c r="V137" i="34"/>
  <c r="V138" i="34"/>
  <c r="V139" i="34"/>
  <c r="BH136" i="34"/>
  <c r="BJ136" i="34"/>
  <c r="BN136" i="34" s="1"/>
  <c r="R133" i="34"/>
  <c r="R134" i="34"/>
  <c r="R135" i="34"/>
  <c r="X133" i="34"/>
  <c r="X135" i="34" s="1"/>
  <c r="X134" i="34"/>
  <c r="BB135" i="34"/>
  <c r="AV135" i="34"/>
  <c r="AD133" i="34"/>
  <c r="AD134" i="34"/>
  <c r="AD135" i="34"/>
  <c r="L133" i="34"/>
  <c r="L135" i="34" s="1"/>
  <c r="L134" i="34"/>
  <c r="O133" i="34"/>
  <c r="O135" i="34" s="1"/>
  <c r="O134" i="34"/>
  <c r="P133" i="34"/>
  <c r="P134" i="34"/>
  <c r="P135" i="34" s="1"/>
  <c r="BP132" i="34" s="1"/>
  <c r="V133" i="34"/>
  <c r="V134" i="34"/>
  <c r="V135" i="34"/>
  <c r="AZ135" i="34"/>
  <c r="AT135" i="34"/>
  <c r="AB133" i="34"/>
  <c r="AB134" i="34"/>
  <c r="AB135" i="34" s="1"/>
  <c r="J133" i="34"/>
  <c r="J134" i="34"/>
  <c r="J135" i="34"/>
  <c r="M133" i="34"/>
  <c r="M135" i="34" s="1"/>
  <c r="M134" i="34"/>
  <c r="BH132" i="34"/>
  <c r="BN132" i="34" s="1"/>
  <c r="BJ132" i="34"/>
  <c r="X129" i="34"/>
  <c r="X131" i="34" s="1"/>
  <c r="X130" i="34"/>
  <c r="L129" i="34"/>
  <c r="L131" i="34" s="1"/>
  <c r="L130" i="34"/>
  <c r="AV131" i="34"/>
  <c r="AD129" i="34"/>
  <c r="AD131" i="34" s="1"/>
  <c r="AD130" i="34"/>
  <c r="R129" i="34"/>
  <c r="R130" i="34"/>
  <c r="R131" i="34"/>
  <c r="BB131" i="34"/>
  <c r="V129" i="34"/>
  <c r="V130" i="34"/>
  <c r="V131" i="34"/>
  <c r="J129" i="34"/>
  <c r="J130" i="34"/>
  <c r="J131" i="34" s="1"/>
  <c r="AT131" i="34"/>
  <c r="AB129" i="34"/>
  <c r="AB130" i="34"/>
  <c r="AB131" i="34" s="1"/>
  <c r="P129" i="34"/>
  <c r="P131" i="34" s="1"/>
  <c r="P130" i="34"/>
  <c r="AZ131" i="34"/>
  <c r="BH128" i="34"/>
  <c r="BN128" i="34" s="1"/>
  <c r="BJ128" i="34"/>
  <c r="BH124" i="34"/>
  <c r="BN124" i="34" s="1"/>
  <c r="BJ124" i="34"/>
  <c r="AT127" i="34"/>
  <c r="P125" i="34"/>
  <c r="P127" i="34" s="1"/>
  <c r="P126" i="34"/>
  <c r="V125" i="34"/>
  <c r="V126" i="34"/>
  <c r="V127" i="34"/>
  <c r="AN127" i="34"/>
  <c r="AH127" i="34"/>
  <c r="J125" i="34"/>
  <c r="J127" i="34" s="1"/>
  <c r="BP124" i="34" s="1"/>
  <c r="J126" i="34"/>
  <c r="BC127" i="34"/>
  <c r="AV127" i="34"/>
  <c r="R125" i="34"/>
  <c r="R126" i="34"/>
  <c r="R127" i="34"/>
  <c r="X125" i="34"/>
  <c r="X127" i="34" s="1"/>
  <c r="X126" i="34"/>
  <c r="AP127" i="34"/>
  <c r="AJ127" i="34"/>
  <c r="L125" i="34"/>
  <c r="L126" i="34"/>
  <c r="L127" i="34"/>
  <c r="BE127" i="34"/>
  <c r="B1" i="9"/>
  <c r="AY143" i="34"/>
  <c r="AW143" i="34"/>
  <c r="AS143" i="34"/>
  <c r="AQ143" i="34"/>
  <c r="AM143" i="34"/>
  <c r="AK143" i="34"/>
  <c r="AA143" i="34"/>
  <c r="Y143" i="34"/>
  <c r="U143" i="34"/>
  <c r="S143" i="34"/>
  <c r="O143" i="34"/>
  <c r="M143" i="34"/>
  <c r="AY142" i="34"/>
  <c r="AW142" i="34"/>
  <c r="AS142" i="34"/>
  <c r="AQ142" i="34"/>
  <c r="AM142" i="34"/>
  <c r="AK142" i="34"/>
  <c r="AD142" i="34"/>
  <c r="AB142" i="34"/>
  <c r="AA142" i="34"/>
  <c r="Y142" i="34"/>
  <c r="U142" i="34"/>
  <c r="S142" i="34"/>
  <c r="O142" i="34"/>
  <c r="M142" i="34"/>
  <c r="AY141" i="34"/>
  <c r="AW141" i="34"/>
  <c r="AS141" i="34"/>
  <c r="AQ141" i="34"/>
  <c r="AM141" i="34"/>
  <c r="AK141" i="34"/>
  <c r="AD141" i="34"/>
  <c r="AD143" i="34" s="1"/>
  <c r="AB141" i="34"/>
  <c r="AB143" i="34"/>
  <c r="AA141" i="34"/>
  <c r="Y141" i="34"/>
  <c r="U141" i="34"/>
  <c r="S141" i="34"/>
  <c r="O141" i="34"/>
  <c r="M141" i="34"/>
  <c r="BL140" i="34"/>
  <c r="BE139" i="34"/>
  <c r="BC139" i="34"/>
  <c r="AS139" i="34"/>
  <c r="AQ139" i="34"/>
  <c r="AG139" i="34"/>
  <c r="AE139" i="34"/>
  <c r="AA139" i="34"/>
  <c r="Y139" i="34"/>
  <c r="U139" i="34"/>
  <c r="S139" i="34"/>
  <c r="O139" i="34"/>
  <c r="M139" i="34"/>
  <c r="AS138" i="34"/>
  <c r="AQ138" i="34"/>
  <c r="AM138" i="34"/>
  <c r="AK138" i="34"/>
  <c r="AG138" i="34"/>
  <c r="AE138" i="34"/>
  <c r="AA138" i="34"/>
  <c r="Y138" i="34"/>
  <c r="U138" i="34"/>
  <c r="S138" i="34"/>
  <c r="O138" i="34"/>
  <c r="M138" i="34"/>
  <c r="AS137" i="34"/>
  <c r="AQ137" i="34"/>
  <c r="AM137" i="34"/>
  <c r="AM139" i="34"/>
  <c r="AK137" i="34"/>
  <c r="AK139" i="34" s="1"/>
  <c r="AG137" i="34"/>
  <c r="AE137" i="34"/>
  <c r="AA137" i="34"/>
  <c r="Y137" i="34"/>
  <c r="U137" i="34"/>
  <c r="S137" i="34"/>
  <c r="O137" i="34"/>
  <c r="M137" i="34"/>
  <c r="BL136" i="34"/>
  <c r="BE135" i="34"/>
  <c r="BC135" i="34"/>
  <c r="AY135" i="34"/>
  <c r="AW135" i="34"/>
  <c r="AM135" i="34"/>
  <c r="AK135" i="34"/>
  <c r="AG135" i="34"/>
  <c r="AE135" i="34"/>
  <c r="AA135" i="34"/>
  <c r="Y135" i="34"/>
  <c r="U135" i="34"/>
  <c r="S135" i="34"/>
  <c r="AM134" i="34"/>
  <c r="AK134" i="34"/>
  <c r="AJ134" i="34"/>
  <c r="AH134" i="34"/>
  <c r="AG134" i="34"/>
  <c r="AE134" i="34"/>
  <c r="AA134" i="34"/>
  <c r="Y134" i="34"/>
  <c r="U134" i="34"/>
  <c r="S134" i="34"/>
  <c r="AM133" i="34"/>
  <c r="AK133" i="34"/>
  <c r="AJ133" i="34"/>
  <c r="AJ135" i="34" s="1"/>
  <c r="AH133" i="34"/>
  <c r="AH135" i="34"/>
  <c r="AG133" i="34"/>
  <c r="AE133" i="34"/>
  <c r="AA133" i="34"/>
  <c r="Y133" i="34"/>
  <c r="U133" i="34"/>
  <c r="S133" i="34"/>
  <c r="BL132" i="34"/>
  <c r="BE131" i="34"/>
  <c r="BC131" i="34"/>
  <c r="AY131" i="34"/>
  <c r="AA129" i="34"/>
  <c r="AA131" i="34" s="1"/>
  <c r="AA130" i="34"/>
  <c r="AW131" i="34"/>
  <c r="Y129" i="34"/>
  <c r="Y131" i="34" s="1"/>
  <c r="Y130" i="34"/>
  <c r="AS131" i="34"/>
  <c r="AQ131" i="34"/>
  <c r="AP131" i="34"/>
  <c r="AN131" i="34"/>
  <c r="AG131" i="34"/>
  <c r="AE131" i="34"/>
  <c r="U131" i="34"/>
  <c r="S131" i="34"/>
  <c r="O131" i="34"/>
  <c r="M131" i="34"/>
  <c r="AG130" i="34"/>
  <c r="AE130" i="34"/>
  <c r="U130" i="34"/>
  <c r="S130" i="34"/>
  <c r="O130" i="34"/>
  <c r="M130" i="34"/>
  <c r="AG129" i="34"/>
  <c r="AE129" i="34"/>
  <c r="U129" i="34"/>
  <c r="S129" i="34"/>
  <c r="O129" i="34"/>
  <c r="M129" i="34"/>
  <c r="BL128" i="34"/>
  <c r="BB127" i="34"/>
  <c r="AZ127" i="34"/>
  <c r="AY127" i="34"/>
  <c r="AW127" i="34"/>
  <c r="AS127" i="34"/>
  <c r="AQ127" i="34"/>
  <c r="AM127" i="34"/>
  <c r="AK127" i="34"/>
  <c r="AA127" i="34"/>
  <c r="Y127" i="34"/>
  <c r="U127" i="34"/>
  <c r="S127" i="34"/>
  <c r="O127" i="34"/>
  <c r="M127" i="34"/>
  <c r="AA126" i="34"/>
  <c r="Y126" i="34"/>
  <c r="U126" i="34"/>
  <c r="S126" i="34"/>
  <c r="O126" i="34"/>
  <c r="M126" i="34"/>
  <c r="AA125" i="34"/>
  <c r="Y125" i="34"/>
  <c r="U125" i="34"/>
  <c r="S125" i="34"/>
  <c r="O125" i="34"/>
  <c r="M125" i="34"/>
  <c r="BL124" i="34"/>
  <c r="BE123" i="34"/>
  <c r="BC123" i="34"/>
  <c r="BB123" i="34"/>
  <c r="AZ123" i="34"/>
  <c r="AY123" i="34"/>
  <c r="AW123" i="34"/>
  <c r="AV123" i="34"/>
  <c r="AT123" i="34"/>
  <c r="AS123" i="34"/>
  <c r="AQ123" i="34"/>
  <c r="AP123" i="34"/>
  <c r="AN123" i="34"/>
  <c r="AM123" i="34"/>
  <c r="AK123" i="34"/>
  <c r="AJ123" i="34"/>
  <c r="AH123" i="34"/>
  <c r="AG123" i="34"/>
  <c r="AE123" i="34"/>
  <c r="AD123" i="34"/>
  <c r="AB123" i="34"/>
  <c r="U123" i="34"/>
  <c r="S123" i="34"/>
  <c r="R121" i="34"/>
  <c r="R123" i="34" s="1"/>
  <c r="BR120" i="34" s="1"/>
  <c r="R122" i="34"/>
  <c r="P121" i="34"/>
  <c r="P123" i="34" s="1"/>
  <c r="P122" i="34"/>
  <c r="O121" i="34"/>
  <c r="O122" i="34"/>
  <c r="O123" i="34"/>
  <c r="M121" i="34"/>
  <c r="M122" i="34"/>
  <c r="M123" i="34"/>
  <c r="U122" i="34"/>
  <c r="S122" i="34"/>
  <c r="L122" i="34"/>
  <c r="J122" i="34"/>
  <c r="U121" i="34"/>
  <c r="S121" i="34"/>
  <c r="L121" i="34"/>
  <c r="L123" i="34"/>
  <c r="J121" i="34"/>
  <c r="J123" i="34" s="1"/>
  <c r="BP120" i="34" s="1"/>
  <c r="BT120" i="34" s="1"/>
  <c r="BL120" i="34"/>
  <c r="BJ120" i="34"/>
  <c r="BH120" i="34"/>
  <c r="BN120" i="34"/>
  <c r="BE119" i="34"/>
  <c r="BC119" i="34"/>
  <c r="AY119" i="34"/>
  <c r="AW119" i="34"/>
  <c r="AS119" i="34"/>
  <c r="AQ119" i="34"/>
  <c r="AM119" i="34"/>
  <c r="AK119" i="34"/>
  <c r="AG119" i="34"/>
  <c r="AE119" i="34"/>
  <c r="AA119" i="34"/>
  <c r="Y119" i="34"/>
  <c r="O119" i="34"/>
  <c r="M119" i="34"/>
  <c r="O118" i="34"/>
  <c r="M118" i="34"/>
  <c r="O117" i="34"/>
  <c r="M117" i="34"/>
  <c r="BL116" i="34"/>
  <c r="BF116" i="34" s="1"/>
  <c r="BE115" i="34"/>
  <c r="BC115" i="34"/>
  <c r="BB115" i="34"/>
  <c r="AZ115" i="34"/>
  <c r="AY115" i="34"/>
  <c r="AW115" i="34"/>
  <c r="AV115" i="34"/>
  <c r="AT115" i="34"/>
  <c r="AS115" i="34"/>
  <c r="AQ115" i="34"/>
  <c r="AP115" i="34"/>
  <c r="AN115" i="34"/>
  <c r="AM115" i="34"/>
  <c r="AK115" i="34"/>
  <c r="AJ115" i="34"/>
  <c r="AH115" i="34"/>
  <c r="AG115" i="34"/>
  <c r="AE115" i="34"/>
  <c r="AD115" i="34"/>
  <c r="AB115" i="34"/>
  <c r="AA115" i="34"/>
  <c r="Y115" i="34"/>
  <c r="X115" i="34"/>
  <c r="R115" i="34"/>
  <c r="BR112" i="34"/>
  <c r="V115" i="34"/>
  <c r="U115" i="34"/>
  <c r="S115" i="34"/>
  <c r="P115" i="34"/>
  <c r="BP112" i="34" s="1"/>
  <c r="BT112" i="34" s="1"/>
  <c r="BL112" i="34"/>
  <c r="BJ112" i="34"/>
  <c r="BH112" i="34"/>
  <c r="BN112" i="34" s="1"/>
  <c r="AZ111" i="34"/>
  <c r="AT111" i="34"/>
  <c r="AN111" i="34"/>
  <c r="AH111" i="34"/>
  <c r="AB111" i="34"/>
  <c r="V111" i="34"/>
  <c r="P111" i="34"/>
  <c r="J111" i="34"/>
  <c r="BJ38" i="34"/>
  <c r="BJ110" i="34" s="1"/>
  <c r="AY107" i="34"/>
  <c r="AW107" i="34"/>
  <c r="AV105" i="34"/>
  <c r="AV106" i="34"/>
  <c r="AV107" i="34"/>
  <c r="AT105" i="34"/>
  <c r="AT106" i="34"/>
  <c r="AT107" i="34" s="1"/>
  <c r="AS107" i="34"/>
  <c r="AQ107" i="34"/>
  <c r="U107" i="34"/>
  <c r="S107" i="34"/>
  <c r="O107" i="34"/>
  <c r="M107" i="34"/>
  <c r="AY106" i="34"/>
  <c r="AW106" i="34"/>
  <c r="AS106" i="34"/>
  <c r="AQ106" i="34"/>
  <c r="AP106" i="34"/>
  <c r="AN106" i="34"/>
  <c r="U106" i="34"/>
  <c r="S106" i="34"/>
  <c r="R106" i="34"/>
  <c r="P106" i="34"/>
  <c r="O106" i="34"/>
  <c r="M106" i="34"/>
  <c r="AY105" i="34"/>
  <c r="AW105" i="34"/>
  <c r="AS105" i="34"/>
  <c r="AQ105" i="34"/>
  <c r="AP105" i="34"/>
  <c r="AP107" i="34" s="1"/>
  <c r="AN105" i="34"/>
  <c r="AN107" i="34" s="1"/>
  <c r="U105" i="34"/>
  <c r="S105" i="34"/>
  <c r="R105" i="34"/>
  <c r="R107" i="34" s="1"/>
  <c r="P105" i="34"/>
  <c r="P107" i="34" s="1"/>
  <c r="O105" i="34"/>
  <c r="M105" i="34"/>
  <c r="BL104" i="34"/>
  <c r="BE103" i="34"/>
  <c r="BC103" i="34"/>
  <c r="BB103" i="34"/>
  <c r="AZ103" i="34"/>
  <c r="AS103" i="34"/>
  <c r="AQ103" i="34"/>
  <c r="AP101" i="34"/>
  <c r="AP102" i="34"/>
  <c r="AP103" i="34" s="1"/>
  <c r="AN101" i="34"/>
  <c r="AN103" i="34" s="1"/>
  <c r="AN102" i="34"/>
  <c r="AM103" i="34"/>
  <c r="AK103" i="34"/>
  <c r="AG103" i="34"/>
  <c r="AE103" i="34"/>
  <c r="AS102" i="34"/>
  <c r="AQ102" i="34"/>
  <c r="AM102" i="34"/>
  <c r="AK102" i="34"/>
  <c r="AG102" i="34"/>
  <c r="AE102" i="34"/>
  <c r="AS101" i="34"/>
  <c r="AQ101" i="34"/>
  <c r="AM101" i="34"/>
  <c r="AK101" i="34"/>
  <c r="AG101" i="34"/>
  <c r="AE101" i="34"/>
  <c r="BL100" i="34"/>
  <c r="BF100" i="34"/>
  <c r="BE99" i="34"/>
  <c r="BC99" i="34"/>
  <c r="BB99" i="34"/>
  <c r="AZ99" i="34"/>
  <c r="AY99" i="34"/>
  <c r="AW99" i="34"/>
  <c r="AV99" i="34"/>
  <c r="AT99" i="34"/>
  <c r="AM99" i="34"/>
  <c r="AK99" i="34"/>
  <c r="AG99" i="34"/>
  <c r="AE99" i="34"/>
  <c r="AA99" i="34"/>
  <c r="Y99" i="34"/>
  <c r="U99" i="34"/>
  <c r="S99" i="34"/>
  <c r="O99" i="34"/>
  <c r="BR96" i="34" s="1"/>
  <c r="M99" i="34"/>
  <c r="BP96" i="34" s="1"/>
  <c r="BT96" i="34" s="1"/>
  <c r="AM98" i="34"/>
  <c r="AK98" i="34"/>
  <c r="AG98" i="34"/>
  <c r="AE98" i="34"/>
  <c r="AA98" i="34"/>
  <c r="Y98" i="34"/>
  <c r="U98" i="34"/>
  <c r="S98" i="34"/>
  <c r="O98" i="34"/>
  <c r="M98" i="34"/>
  <c r="AM97" i="34"/>
  <c r="AK97" i="34"/>
  <c r="AG97" i="34"/>
  <c r="AE97" i="34"/>
  <c r="AA97" i="34"/>
  <c r="Y97" i="34"/>
  <c r="U97" i="34"/>
  <c r="S97" i="34"/>
  <c r="O97" i="34"/>
  <c r="M97" i="34"/>
  <c r="BL96" i="34"/>
  <c r="AY95" i="34"/>
  <c r="AW95" i="34"/>
  <c r="AS95" i="34"/>
  <c r="AQ95" i="34"/>
  <c r="AG95" i="34"/>
  <c r="AE95" i="34"/>
  <c r="AA95" i="34"/>
  <c r="Y95" i="34"/>
  <c r="O95" i="34"/>
  <c r="M95" i="34"/>
  <c r="AG94" i="34"/>
  <c r="AE94" i="34"/>
  <c r="AA94" i="34"/>
  <c r="Y94" i="34"/>
  <c r="U94" i="34"/>
  <c r="S94" i="34"/>
  <c r="S95" i="34" s="1"/>
  <c r="BP92" i="34" s="1"/>
  <c r="O94" i="34"/>
  <c r="M94" i="34"/>
  <c r="AG93" i="34"/>
  <c r="AE93" i="34"/>
  <c r="AA93" i="34"/>
  <c r="Y93" i="34"/>
  <c r="U93" i="34"/>
  <c r="U95" i="34"/>
  <c r="BR92" i="34"/>
  <c r="S93" i="34"/>
  <c r="O93" i="34"/>
  <c r="M93" i="34"/>
  <c r="AY91" i="34"/>
  <c r="AW91" i="34"/>
  <c r="AS91" i="34"/>
  <c r="AQ91" i="34"/>
  <c r="AM91" i="34"/>
  <c r="AK91" i="34"/>
  <c r="AA91" i="34"/>
  <c r="Y91" i="34"/>
  <c r="U91" i="34"/>
  <c r="S91" i="34"/>
  <c r="O91" i="34"/>
  <c r="M91" i="34"/>
  <c r="AA90" i="34"/>
  <c r="Y90" i="34"/>
  <c r="U90" i="34"/>
  <c r="S90" i="34"/>
  <c r="O90" i="34"/>
  <c r="M90" i="34"/>
  <c r="AA89" i="34"/>
  <c r="Y89" i="34"/>
  <c r="U89" i="34"/>
  <c r="S89" i="34"/>
  <c r="O89" i="34"/>
  <c r="M89" i="34"/>
  <c r="AS87" i="34"/>
  <c r="AQ87" i="34"/>
  <c r="AM87" i="34"/>
  <c r="AK87" i="34"/>
  <c r="AG87" i="34"/>
  <c r="AE87" i="34"/>
  <c r="U87" i="34"/>
  <c r="S87" i="34"/>
  <c r="R85" i="34"/>
  <c r="R86" i="34"/>
  <c r="R87" i="34"/>
  <c r="P85" i="34"/>
  <c r="P86" i="34"/>
  <c r="P87" i="34"/>
  <c r="O87" i="34"/>
  <c r="M87" i="34"/>
  <c r="U86" i="34"/>
  <c r="S86" i="34"/>
  <c r="O86" i="34"/>
  <c r="M86" i="34"/>
  <c r="U85" i="34"/>
  <c r="S85" i="34"/>
  <c r="O85" i="34"/>
  <c r="M85" i="34"/>
  <c r="BE83" i="34"/>
  <c r="BC83" i="34"/>
  <c r="BB83" i="34"/>
  <c r="X83" i="34"/>
  <c r="AZ83" i="34"/>
  <c r="AS83" i="34"/>
  <c r="AQ83" i="34"/>
  <c r="AM83" i="34"/>
  <c r="AK83" i="34"/>
  <c r="AG83" i="34"/>
  <c r="AE83" i="34"/>
  <c r="AA83" i="34"/>
  <c r="Y83" i="34"/>
  <c r="BP80" i="34" s="1"/>
  <c r="V83" i="34"/>
  <c r="O83" i="34"/>
  <c r="BR80" i="34" s="1"/>
  <c r="M83" i="34"/>
  <c r="O82" i="34"/>
  <c r="M82" i="34"/>
  <c r="O81" i="34"/>
  <c r="M81" i="34"/>
  <c r="BL80" i="34"/>
  <c r="BF80" i="34" s="1"/>
  <c r="BE79" i="34"/>
  <c r="BC79" i="34"/>
  <c r="AS79" i="34"/>
  <c r="AQ79" i="34"/>
  <c r="AM79" i="34"/>
  <c r="AK79" i="34"/>
  <c r="AG79" i="34"/>
  <c r="AE79" i="34"/>
  <c r="AA79" i="34"/>
  <c r="Y79" i="34"/>
  <c r="U79" i="34"/>
  <c r="S79" i="34"/>
  <c r="BP76" i="34" s="1"/>
  <c r="BL76" i="34"/>
  <c r="BF76" i="34" s="1"/>
  <c r="AZ75" i="34"/>
  <c r="AT75" i="34"/>
  <c r="AN75" i="34"/>
  <c r="AH75" i="34"/>
  <c r="AB75" i="34"/>
  <c r="V75" i="34"/>
  <c r="P75" i="34"/>
  <c r="J75" i="34"/>
  <c r="BP74" i="34"/>
  <c r="BJ74" i="34"/>
  <c r="AY71" i="34"/>
  <c r="AW71" i="34"/>
  <c r="AS71" i="34"/>
  <c r="AQ71" i="34"/>
  <c r="AM71" i="34"/>
  <c r="AK71" i="34"/>
  <c r="AA71" i="34"/>
  <c r="Y71" i="34"/>
  <c r="U71" i="34"/>
  <c r="S71" i="34"/>
  <c r="O71" i="34"/>
  <c r="M71" i="34"/>
  <c r="AY70" i="34"/>
  <c r="AW70" i="34"/>
  <c r="AS70" i="34"/>
  <c r="AQ70" i="34"/>
  <c r="AM70" i="34"/>
  <c r="AK70" i="34"/>
  <c r="AA70" i="34"/>
  <c r="Y70" i="34"/>
  <c r="U70" i="34"/>
  <c r="S70" i="34"/>
  <c r="O70" i="34"/>
  <c r="M70" i="34"/>
  <c r="L70" i="34"/>
  <c r="J70" i="34"/>
  <c r="AY69" i="34"/>
  <c r="AW69" i="34"/>
  <c r="AS69" i="34"/>
  <c r="AQ69" i="34"/>
  <c r="AM69" i="34"/>
  <c r="AK69" i="34"/>
  <c r="AA69" i="34"/>
  <c r="Y69" i="34"/>
  <c r="U69" i="34"/>
  <c r="S69" i="34"/>
  <c r="O69" i="34"/>
  <c r="M69" i="34"/>
  <c r="L69" i="34"/>
  <c r="L71" i="34" s="1"/>
  <c r="BR68" i="34" s="1"/>
  <c r="J69" i="34"/>
  <c r="J71" i="34" s="1"/>
  <c r="BP68" i="34" s="1"/>
  <c r="BL68" i="34"/>
  <c r="BE67" i="34"/>
  <c r="BC67" i="34"/>
  <c r="AS67" i="34"/>
  <c r="AQ67" i="34"/>
  <c r="AM67" i="34"/>
  <c r="AK67" i="34"/>
  <c r="AG67" i="34"/>
  <c r="AE67" i="34"/>
  <c r="AA67" i="34"/>
  <c r="Y67" i="34"/>
  <c r="U67" i="34"/>
  <c r="S67" i="34"/>
  <c r="AS66" i="34"/>
  <c r="AQ66" i="34"/>
  <c r="AP66" i="34"/>
  <c r="AN66" i="34"/>
  <c r="AN67" i="34" s="1"/>
  <c r="AM66" i="34"/>
  <c r="AK66" i="34"/>
  <c r="AG66" i="34"/>
  <c r="AE66" i="34"/>
  <c r="AA66" i="34"/>
  <c r="Y66" i="34"/>
  <c r="U66" i="34"/>
  <c r="S66" i="34"/>
  <c r="AS65" i="34"/>
  <c r="AQ65" i="34"/>
  <c r="AP65" i="34"/>
  <c r="AP67" i="34"/>
  <c r="AN65" i="34"/>
  <c r="AM65" i="34"/>
  <c r="AK65" i="34"/>
  <c r="AG65" i="34"/>
  <c r="AE65" i="34"/>
  <c r="AA65" i="34"/>
  <c r="Y65" i="34"/>
  <c r="U65" i="34"/>
  <c r="S65" i="34"/>
  <c r="BL64" i="34"/>
  <c r="BE63" i="34"/>
  <c r="BC63" i="34"/>
  <c r="AY63" i="34"/>
  <c r="AW63" i="34"/>
  <c r="AV63" i="34"/>
  <c r="AT63" i="34"/>
  <c r="AM63" i="34"/>
  <c r="AK63" i="34"/>
  <c r="AG63" i="34"/>
  <c r="AE63" i="34"/>
  <c r="AA63" i="34"/>
  <c r="Y63" i="34"/>
  <c r="AM62" i="34"/>
  <c r="AK62" i="34"/>
  <c r="AG62" i="34"/>
  <c r="AE62" i="34"/>
  <c r="AA62" i="34"/>
  <c r="Y62" i="34"/>
  <c r="X62" i="34"/>
  <c r="V62" i="34"/>
  <c r="AM61" i="34"/>
  <c r="AK61" i="34"/>
  <c r="AG61" i="34"/>
  <c r="AE61" i="34"/>
  <c r="AA61" i="34"/>
  <c r="Y61" i="34"/>
  <c r="X61" i="34"/>
  <c r="X63" i="34"/>
  <c r="V61" i="34"/>
  <c r="V63" i="34" s="1"/>
  <c r="BL60" i="34"/>
  <c r="BE59" i="34"/>
  <c r="BC59" i="34"/>
  <c r="AY59" i="34"/>
  <c r="AW59" i="34"/>
  <c r="AS59" i="34"/>
  <c r="AQ59" i="34"/>
  <c r="AG59" i="34"/>
  <c r="AE59" i="34"/>
  <c r="U59" i="34"/>
  <c r="S59" i="34"/>
  <c r="O59" i="34"/>
  <c r="M59" i="34"/>
  <c r="AG58" i="34"/>
  <c r="AE58" i="34"/>
  <c r="U58" i="34"/>
  <c r="S58" i="34"/>
  <c r="R58" i="34"/>
  <c r="P58" i="34"/>
  <c r="P59" i="34" s="1"/>
  <c r="O58" i="34"/>
  <c r="M58" i="34"/>
  <c r="AG57" i="34"/>
  <c r="AE57" i="34"/>
  <c r="U57" i="34"/>
  <c r="S57" i="34"/>
  <c r="R57" i="34"/>
  <c r="R59" i="34"/>
  <c r="P57" i="34"/>
  <c r="O57" i="34"/>
  <c r="M57" i="34"/>
  <c r="BL56" i="34"/>
  <c r="AY55" i="34"/>
  <c r="AW55" i="34"/>
  <c r="AS55" i="34"/>
  <c r="AQ55" i="34"/>
  <c r="AM55" i="34"/>
  <c r="AK55" i="34"/>
  <c r="AA55" i="34"/>
  <c r="Y55" i="34"/>
  <c r="O55" i="34"/>
  <c r="M55" i="34"/>
  <c r="AA54" i="34"/>
  <c r="Y54" i="34"/>
  <c r="O54" i="34"/>
  <c r="M54" i="34"/>
  <c r="AA53" i="34"/>
  <c r="Y53" i="34"/>
  <c r="O53" i="34"/>
  <c r="M53" i="34"/>
  <c r="BL52" i="34"/>
  <c r="BF52" i="34" s="1"/>
  <c r="BE51" i="34"/>
  <c r="BC51" i="34"/>
  <c r="AY51" i="34"/>
  <c r="AW51" i="34"/>
  <c r="AS51" i="34"/>
  <c r="AQ51" i="34"/>
  <c r="AP51" i="34"/>
  <c r="AN51" i="34"/>
  <c r="AG51" i="34"/>
  <c r="AE51" i="34"/>
  <c r="U51" i="34"/>
  <c r="S51" i="34"/>
  <c r="O51" i="34"/>
  <c r="M51" i="34"/>
  <c r="BP48" i="34" s="1"/>
  <c r="BT48" i="34" s="1"/>
  <c r="U50" i="34"/>
  <c r="S50" i="34"/>
  <c r="O50" i="34"/>
  <c r="M50" i="34"/>
  <c r="U49" i="34"/>
  <c r="S49" i="34"/>
  <c r="O49" i="34"/>
  <c r="M49" i="34"/>
  <c r="BL48" i="34"/>
  <c r="BF48" i="34" s="1"/>
  <c r="BE47" i="34"/>
  <c r="BC47" i="34"/>
  <c r="AY47" i="34"/>
  <c r="AW47" i="34"/>
  <c r="AM47" i="34"/>
  <c r="AK47" i="34"/>
  <c r="AJ47" i="34"/>
  <c r="AH47" i="34"/>
  <c r="AA47" i="34"/>
  <c r="Y47" i="34"/>
  <c r="O47" i="34"/>
  <c r="M47" i="34"/>
  <c r="O46" i="34"/>
  <c r="M46" i="34"/>
  <c r="O45" i="34"/>
  <c r="M45" i="34"/>
  <c r="BE43" i="34"/>
  <c r="BC43" i="34"/>
  <c r="BB43" i="34"/>
  <c r="AZ43" i="34"/>
  <c r="AM43" i="34"/>
  <c r="AK43" i="34"/>
  <c r="AG43" i="34"/>
  <c r="AE43" i="34"/>
  <c r="AA43" i="34"/>
  <c r="Y43" i="34"/>
  <c r="U43" i="34"/>
  <c r="S43" i="34"/>
  <c r="BL40" i="34"/>
  <c r="AZ39" i="34"/>
  <c r="AT39" i="34"/>
  <c r="AN39" i="34"/>
  <c r="AH39" i="34"/>
  <c r="AB39" i="34"/>
  <c r="V39" i="34"/>
  <c r="P39" i="34"/>
  <c r="J39" i="34"/>
  <c r="BP38" i="34"/>
  <c r="BP110" i="34" s="1"/>
  <c r="AY35" i="34"/>
  <c r="AW35" i="34"/>
  <c r="AM35" i="34"/>
  <c r="AK35" i="34"/>
  <c r="AG33" i="34"/>
  <c r="AG35" i="34" s="1"/>
  <c r="AG34" i="34"/>
  <c r="AE33" i="34"/>
  <c r="AE34" i="34"/>
  <c r="AA35" i="34"/>
  <c r="Y35" i="34"/>
  <c r="AY34" i="34"/>
  <c r="AW34" i="34"/>
  <c r="AP34" i="34"/>
  <c r="AN34" i="34"/>
  <c r="AM34" i="34"/>
  <c r="AK34" i="34"/>
  <c r="AA34" i="34"/>
  <c r="Y34" i="34"/>
  <c r="U34" i="34"/>
  <c r="S34" i="34"/>
  <c r="S35" i="34"/>
  <c r="AY33" i="34"/>
  <c r="AW33" i="34"/>
  <c r="AP33" i="34"/>
  <c r="AP35" i="34" s="1"/>
  <c r="AN33" i="34"/>
  <c r="AN35" i="34" s="1"/>
  <c r="AM33" i="34"/>
  <c r="AK33" i="34"/>
  <c r="AA33" i="34"/>
  <c r="Y33" i="34"/>
  <c r="U33" i="34"/>
  <c r="U35" i="34" s="1"/>
  <c r="BR32" i="34" s="1"/>
  <c r="S33" i="34"/>
  <c r="BL32" i="34"/>
  <c r="BE31" i="34"/>
  <c r="BC31" i="34"/>
  <c r="AG31" i="34"/>
  <c r="AE31" i="34"/>
  <c r="AA31" i="34"/>
  <c r="Y31" i="34"/>
  <c r="O31" i="34"/>
  <c r="M31" i="34"/>
  <c r="AM30" i="34"/>
  <c r="AK30" i="34"/>
  <c r="AG30" i="34"/>
  <c r="AE30" i="34"/>
  <c r="AD30" i="34"/>
  <c r="AB30" i="34"/>
  <c r="AA30" i="34"/>
  <c r="Y30" i="34"/>
  <c r="O30" i="34"/>
  <c r="M30" i="34"/>
  <c r="AM29" i="34"/>
  <c r="AM31" i="34"/>
  <c r="AK29" i="34"/>
  <c r="AK31" i="34" s="1"/>
  <c r="AG29" i="34"/>
  <c r="AE29" i="34"/>
  <c r="AD29" i="34"/>
  <c r="AD31" i="34"/>
  <c r="BR28" i="34" s="1"/>
  <c r="AB29" i="34"/>
  <c r="AB31" i="34"/>
  <c r="BP28" i="34" s="1"/>
  <c r="AA29" i="34"/>
  <c r="Y29" i="34"/>
  <c r="O29" i="34"/>
  <c r="M29" i="34"/>
  <c r="BB27" i="34"/>
  <c r="AZ27" i="34"/>
  <c r="AM27" i="34"/>
  <c r="AK27" i="34"/>
  <c r="AA25" i="34"/>
  <c r="AA26" i="34"/>
  <c r="AA27" i="34" s="1"/>
  <c r="BR24" i="34" s="1"/>
  <c r="Y25" i="34"/>
  <c r="Y27" i="34" s="1"/>
  <c r="Y26" i="34"/>
  <c r="U27" i="34"/>
  <c r="S27" i="34"/>
  <c r="BP24" i="34" s="1"/>
  <c r="BT24" i="34" s="1"/>
  <c r="O27" i="34"/>
  <c r="M27" i="34"/>
  <c r="AM26" i="34"/>
  <c r="AK26" i="34"/>
  <c r="AG26" i="34"/>
  <c r="AE26" i="34"/>
  <c r="U26" i="34"/>
  <c r="S26" i="34"/>
  <c r="O26" i="34"/>
  <c r="M26" i="34"/>
  <c r="AM25" i="34"/>
  <c r="AK25" i="34"/>
  <c r="AG25" i="34"/>
  <c r="AG27" i="34"/>
  <c r="AE25" i="34"/>
  <c r="AE27" i="34" s="1"/>
  <c r="U25" i="34"/>
  <c r="S25" i="34"/>
  <c r="O25" i="34"/>
  <c r="M25" i="34"/>
  <c r="BE23" i="34"/>
  <c r="BC23" i="34"/>
  <c r="AY23" i="34"/>
  <c r="BR20" i="34"/>
  <c r="AW23" i="34"/>
  <c r="AS23" i="34"/>
  <c r="AQ23" i="34"/>
  <c r="AG23" i="34"/>
  <c r="AE23" i="34"/>
  <c r="AA23" i="34"/>
  <c r="Y23" i="34"/>
  <c r="U23" i="34"/>
  <c r="S23" i="34"/>
  <c r="BP20" i="34" s="1"/>
  <c r="BT20" i="34" s="1"/>
  <c r="BY20" i="34" s="1"/>
  <c r="AG22" i="34"/>
  <c r="AE22" i="34"/>
  <c r="AA22" i="34"/>
  <c r="Y22" i="34"/>
  <c r="U22" i="34"/>
  <c r="S22" i="34"/>
  <c r="AG21" i="34"/>
  <c r="AE21" i="34"/>
  <c r="AA21" i="34"/>
  <c r="Y21" i="34"/>
  <c r="U21" i="34"/>
  <c r="S21" i="34"/>
  <c r="BL20" i="34"/>
  <c r="BF20" i="34"/>
  <c r="BE19" i="34"/>
  <c r="BC19" i="34"/>
  <c r="AY19" i="34"/>
  <c r="AW19" i="34"/>
  <c r="AV19" i="34"/>
  <c r="AT19" i="34"/>
  <c r="AS19" i="34"/>
  <c r="BR16" i="34"/>
  <c r="AQ19" i="34"/>
  <c r="AM19" i="34"/>
  <c r="AK19" i="34"/>
  <c r="O19" i="34"/>
  <c r="M19" i="34"/>
  <c r="BP16" i="34" s="1"/>
  <c r="BT16" i="34" s="1"/>
  <c r="BY16" i="34" s="1"/>
  <c r="O18" i="34"/>
  <c r="M18" i="34"/>
  <c r="O17" i="34"/>
  <c r="M17" i="34"/>
  <c r="BE15" i="34"/>
  <c r="BC15" i="34"/>
  <c r="AY15" i="34"/>
  <c r="AW15" i="34"/>
  <c r="AS15" i="34"/>
  <c r="AQ15" i="34"/>
  <c r="AM15" i="34"/>
  <c r="AK15" i="34"/>
  <c r="U15" i="34"/>
  <c r="S15" i="34"/>
  <c r="O15" i="34"/>
  <c r="BR12" i="34"/>
  <c r="U14" i="34"/>
  <c r="S14" i="34"/>
  <c r="R14" i="34"/>
  <c r="P14" i="34"/>
  <c r="O14" i="34"/>
  <c r="M14" i="34"/>
  <c r="U13" i="34"/>
  <c r="S13" i="34"/>
  <c r="R13" i="34"/>
  <c r="R15" i="34"/>
  <c r="P13" i="34"/>
  <c r="P15" i="34"/>
  <c r="BP12" i="34" s="1"/>
  <c r="BT12" i="34" s="1"/>
  <c r="O13" i="34"/>
  <c r="M13" i="34"/>
  <c r="M15" i="34" s="1"/>
  <c r="BE11" i="34"/>
  <c r="BR8" i="34"/>
  <c r="BC11" i="34"/>
  <c r="AS11" i="34"/>
  <c r="AQ11" i="34"/>
  <c r="AM11" i="34"/>
  <c r="AK11" i="34"/>
  <c r="AA11" i="34"/>
  <c r="Y11" i="34"/>
  <c r="X11" i="34"/>
  <c r="V11" i="34"/>
  <c r="BP8" i="34" s="1"/>
  <c r="BT8" i="34" s="1"/>
  <c r="BY8" i="34" s="1"/>
  <c r="O11" i="34"/>
  <c r="M11" i="34"/>
  <c r="O10" i="34"/>
  <c r="M10" i="34"/>
  <c r="O9" i="34"/>
  <c r="M9" i="34"/>
  <c r="BL8" i="34"/>
  <c r="AY7" i="34"/>
  <c r="AW7" i="34"/>
  <c r="AS7" i="34"/>
  <c r="AQ7" i="34"/>
  <c r="AG7" i="34"/>
  <c r="AE7" i="34"/>
  <c r="AA7" i="34"/>
  <c r="Y7" i="34"/>
  <c r="U7" i="34"/>
  <c r="BR4" i="34" s="1"/>
  <c r="S7" i="34"/>
  <c r="BP4" i="34" s="1"/>
  <c r="AZ3" i="34"/>
  <c r="AT3" i="34"/>
  <c r="AN3" i="34"/>
  <c r="AH3" i="34"/>
  <c r="AB3" i="34"/>
  <c r="V3" i="34"/>
  <c r="P3" i="34"/>
  <c r="J3" i="34"/>
  <c r="I3" i="9"/>
  <c r="BF60" i="34"/>
  <c r="BF56" i="34"/>
  <c r="BF64" i="34"/>
  <c r="BF120" i="34"/>
  <c r="BY120" i="34"/>
  <c r="BF112" i="34"/>
  <c r="BF32" i="34"/>
  <c r="BF96" i="34"/>
  <c r="BF140" i="34"/>
  <c r="BF124" i="34"/>
  <c r="BF104" i="34"/>
  <c r="BF132" i="34"/>
  <c r="BF128" i="34"/>
  <c r="BF68" i="34"/>
  <c r="BF40" i="34"/>
  <c r="BN12" i="34"/>
  <c r="BT92" i="34"/>
  <c r="BY92" i="34" s="1"/>
  <c r="BY24" i="34"/>
  <c r="BF16" i="34"/>
  <c r="BF8" i="34"/>
  <c r="BT28" i="34"/>
  <c r="BY28" i="34" s="1"/>
  <c r="BY12" i="34" l="1"/>
  <c r="BR128" i="34"/>
  <c r="BT4" i="34"/>
  <c r="AE35" i="34"/>
  <c r="BY112" i="34"/>
  <c r="BP136" i="34"/>
  <c r="BT80" i="34"/>
  <c r="BY80" i="34" s="1"/>
  <c r="BR132" i="34"/>
  <c r="BT132" i="34" s="1"/>
  <c r="BY132" i="34" s="1"/>
  <c r="BP32" i="34"/>
  <c r="BT32" i="34" s="1"/>
  <c r="BY32" i="34" s="1"/>
  <c r="BT68" i="34"/>
  <c r="BR124" i="34"/>
  <c r="BT124" i="34" s="1"/>
  <c r="BY124" i="34" s="1"/>
  <c r="BP128" i="34"/>
  <c r="BT128" i="34" s="1"/>
  <c r="BY128" i="34" s="1"/>
  <c r="BF136" i="34"/>
  <c r="AJ139" i="34"/>
  <c r="AH143" i="34"/>
  <c r="BP140" i="34" s="1"/>
  <c r="BT140" i="34" s="1"/>
  <c r="BY140" i="34" s="1"/>
  <c r="L119" i="34"/>
  <c r="BR116" i="34" s="1"/>
  <c r="AJ67" i="34"/>
  <c r="BR56" i="34"/>
  <c r="BP40" i="34"/>
  <c r="BR44" i="34"/>
  <c r="BT44" i="34" s="1"/>
  <c r="BY44" i="34" s="1"/>
  <c r="BP100" i="34"/>
  <c r="BR84" i="34"/>
  <c r="BT84" i="34" s="1"/>
  <c r="BY84" i="34" s="1"/>
  <c r="BN4" i="34"/>
  <c r="BY4" i="34" s="1"/>
  <c r="BY68" i="34"/>
  <c r="BR64" i="34"/>
  <c r="BP56" i="34"/>
  <c r="BT56" i="34" s="1"/>
  <c r="BR60" i="34"/>
  <c r="BR104" i="34"/>
  <c r="BR100" i="34"/>
  <c r="AV143" i="34"/>
  <c r="BR140" i="34" s="1"/>
  <c r="BY48" i="34"/>
  <c r="J67" i="34"/>
  <c r="BP64" i="34" s="1"/>
  <c r="BT64" i="34" s="1"/>
  <c r="BY64" i="34" s="1"/>
  <c r="R55" i="34"/>
  <c r="BP52" i="34"/>
  <c r="BN52" i="34"/>
  <c r="BR40" i="34"/>
  <c r="BY60" i="34"/>
  <c r="BP60" i="34"/>
  <c r="BT60" i="34" s="1"/>
  <c r="BP104" i="34"/>
  <c r="BT104" i="34" s="1"/>
  <c r="BY104" i="34" s="1"/>
  <c r="BY96" i="34"/>
  <c r="BP88" i="34"/>
  <c r="BT88" i="34" s="1"/>
  <c r="BY88" i="34" s="1"/>
  <c r="AD139" i="34"/>
  <c r="BR136" i="34" s="1"/>
  <c r="BP116" i="34"/>
  <c r="BT116" i="34" s="1"/>
  <c r="BY116" i="34" s="1"/>
  <c r="L55" i="34"/>
  <c r="BR52" i="34" s="1"/>
  <c r="BY56" i="34"/>
  <c r="BR76" i="34"/>
  <c r="BT76" i="34" s="1"/>
  <c r="BY76" i="34" s="1"/>
  <c r="BF28" i="34"/>
  <c r="BT52" i="34" l="1"/>
  <c r="BV4" i="34"/>
  <c r="A4" i="34" s="1"/>
  <c r="BV24" i="34"/>
  <c r="A24" i="34" s="1"/>
  <c r="BV28" i="34"/>
  <c r="A28" i="34" s="1"/>
  <c r="BV32" i="34"/>
  <c r="A32" i="34" s="1"/>
  <c r="BT136" i="34"/>
  <c r="BY136" i="34" s="1"/>
  <c r="BV136" i="34" s="1"/>
  <c r="A136" i="34" s="1"/>
  <c r="BV12" i="34"/>
  <c r="A12" i="34" s="1"/>
  <c r="BT100" i="34"/>
  <c r="BY100" i="34" s="1"/>
  <c r="BV100" i="34" s="1"/>
  <c r="A100" i="34" s="1"/>
  <c r="BT40" i="34"/>
  <c r="BY40" i="34" s="1"/>
  <c r="BV128" i="34"/>
  <c r="A128" i="34" s="1"/>
  <c r="BV20" i="34"/>
  <c r="A20" i="34" s="1"/>
  <c r="BV16" i="34"/>
  <c r="A16" i="34" s="1"/>
  <c r="BY52" i="34"/>
  <c r="BV52" i="34" s="1"/>
  <c r="A52" i="34" s="1"/>
  <c r="BV48" i="34"/>
  <c r="A48" i="34" s="1"/>
  <c r="BV68" i="34"/>
  <c r="A68" i="34" s="1"/>
  <c r="BV80" i="34"/>
  <c r="A80" i="34" s="1"/>
  <c r="BV112" i="34"/>
  <c r="A112" i="34" s="1"/>
  <c r="BV120" i="34"/>
  <c r="A120" i="34" s="1"/>
  <c r="BV8" i="34"/>
  <c r="A8" i="34" s="1"/>
  <c r="BV96" i="34" l="1"/>
  <c r="A96" i="34" s="1"/>
  <c r="C5" i="9"/>
  <c r="K9" i="9"/>
  <c r="J5" i="9"/>
  <c r="C12" i="9"/>
  <c r="H9" i="9"/>
  <c r="K12" i="9"/>
  <c r="D9" i="9"/>
  <c r="H6" i="9"/>
  <c r="F6" i="9"/>
  <c r="F10" i="9"/>
  <c r="G10" i="9"/>
  <c r="G12" i="9"/>
  <c r="H11" i="9"/>
  <c r="K7" i="9"/>
  <c r="H12" i="9"/>
  <c r="G9" i="9"/>
  <c r="I7" i="9"/>
  <c r="I5" i="9"/>
  <c r="K10" i="9"/>
  <c r="E5" i="9"/>
  <c r="I9" i="9"/>
  <c r="C9" i="9"/>
  <c r="G5" i="9"/>
  <c r="J8" i="9"/>
  <c r="I12" i="9"/>
  <c r="J7" i="9"/>
  <c r="F9" i="9"/>
  <c r="F7" i="9"/>
  <c r="G8" i="9"/>
  <c r="H10" i="9"/>
  <c r="F11" i="9"/>
  <c r="F8" i="9"/>
  <c r="J9" i="9"/>
  <c r="E12" i="9"/>
  <c r="I8" i="9"/>
  <c r="E10" i="9"/>
  <c r="J10" i="9"/>
  <c r="D10" i="9"/>
  <c r="D5" i="9"/>
  <c r="C7" i="9"/>
  <c r="K6" i="9"/>
  <c r="C6" i="9"/>
  <c r="E7" i="9"/>
  <c r="G7" i="9"/>
  <c r="C11" i="9"/>
  <c r="J11" i="9"/>
  <c r="J12" i="9"/>
  <c r="K11" i="9"/>
  <c r="I11" i="9"/>
  <c r="D6" i="9"/>
  <c r="C8" i="9"/>
  <c r="G11" i="9"/>
  <c r="D11" i="9"/>
  <c r="E11" i="9"/>
  <c r="F5" i="9"/>
  <c r="H5" i="9"/>
  <c r="K5" i="9"/>
  <c r="I10" i="9"/>
  <c r="F12" i="9"/>
  <c r="D8" i="9"/>
  <c r="H7" i="9"/>
  <c r="C10" i="9"/>
  <c r="D7" i="9"/>
  <c r="K8" i="9"/>
  <c r="E8" i="9"/>
  <c r="J6" i="9"/>
  <c r="D12" i="9"/>
  <c r="G6" i="9"/>
  <c r="H8" i="9"/>
  <c r="I6" i="9"/>
  <c r="E6" i="9"/>
  <c r="E9" i="9"/>
  <c r="BV92" i="34"/>
  <c r="A92" i="34" s="1"/>
  <c r="BV104" i="34"/>
  <c r="A104" i="34" s="1"/>
  <c r="E38" i="9"/>
  <c r="J38" i="9"/>
  <c r="F38" i="9"/>
  <c r="D38" i="9"/>
  <c r="K38" i="9"/>
  <c r="H38" i="9"/>
  <c r="G38" i="9"/>
  <c r="C38" i="9"/>
  <c r="I38" i="9"/>
  <c r="BV40" i="34"/>
  <c r="A40" i="34" s="1"/>
  <c r="BV56" i="34"/>
  <c r="A56" i="34" s="1"/>
  <c r="BV76" i="34"/>
  <c r="A76" i="34" s="1"/>
  <c r="BV116" i="34"/>
  <c r="A116" i="34" s="1"/>
  <c r="D40" i="9" s="1"/>
  <c r="BV88" i="34"/>
  <c r="A88" i="34" s="1"/>
  <c r="BV124" i="34"/>
  <c r="A124" i="34" s="1"/>
  <c r="BV132" i="34"/>
  <c r="A132" i="34" s="1"/>
  <c r="BV64" i="34"/>
  <c r="A64" i="34" s="1"/>
  <c r="BV60" i="34"/>
  <c r="A60" i="34" s="1"/>
  <c r="BV84" i="34"/>
  <c r="A84" i="34" s="1"/>
  <c r="BV140" i="34"/>
  <c r="A140" i="34" s="1"/>
  <c r="BV44" i="34"/>
  <c r="A44" i="34" s="1"/>
  <c r="C20" i="9" l="1"/>
  <c r="K22" i="9"/>
  <c r="D21" i="9"/>
  <c r="F19" i="9"/>
  <c r="H17" i="9"/>
  <c r="I23" i="9"/>
  <c r="G22" i="9"/>
  <c r="I20" i="9"/>
  <c r="K18" i="9"/>
  <c r="D17" i="9"/>
  <c r="E23" i="9"/>
  <c r="F23" i="9"/>
  <c r="H21" i="9"/>
  <c r="J19" i="9"/>
  <c r="C18" i="9"/>
  <c r="E16" i="9"/>
  <c r="F22" i="9"/>
  <c r="H20" i="9"/>
  <c r="J18" i="9"/>
  <c r="C17" i="9"/>
  <c r="C23" i="9"/>
  <c r="K19" i="9"/>
  <c r="J16" i="9"/>
  <c r="E22" i="9"/>
  <c r="G20" i="9"/>
  <c r="E18" i="9"/>
  <c r="G16" i="9"/>
  <c r="E21" i="9"/>
  <c r="E17" i="9"/>
  <c r="C22" i="9"/>
  <c r="J22" i="9"/>
  <c r="D20" i="9"/>
  <c r="K17" i="9"/>
  <c r="G23" i="9"/>
  <c r="G19" i="9"/>
  <c r="D23" i="9"/>
  <c r="K20" i="9"/>
  <c r="J17" i="9"/>
  <c r="K23" i="9"/>
  <c r="D18" i="9"/>
  <c r="E20" i="9"/>
  <c r="K21" i="9"/>
  <c r="I19" i="9"/>
  <c r="G17" i="9"/>
  <c r="H22" i="9"/>
  <c r="H18" i="9"/>
  <c r="I22" i="9"/>
  <c r="H19" i="9"/>
  <c r="F17" i="9"/>
  <c r="D22" i="9"/>
  <c r="F16" i="9"/>
  <c r="G18" i="9"/>
  <c r="G21" i="9"/>
  <c r="E19" i="9"/>
  <c r="H16" i="9"/>
  <c r="I21" i="9"/>
  <c r="I17" i="9"/>
  <c r="J21" i="9"/>
  <c r="D19" i="9"/>
  <c r="K16" i="9"/>
  <c r="F20" i="9"/>
  <c r="J23" i="9"/>
  <c r="I16" i="9"/>
  <c r="C21" i="9"/>
  <c r="F18" i="9"/>
  <c r="D16" i="9"/>
  <c r="J20" i="9"/>
  <c r="H23" i="9"/>
  <c r="F21" i="9"/>
  <c r="I18" i="9"/>
  <c r="C16" i="9"/>
  <c r="C19" i="9"/>
  <c r="E45" i="9"/>
  <c r="E44" i="9"/>
  <c r="G40" i="9"/>
  <c r="F43" i="9"/>
  <c r="C45" i="9"/>
  <c r="I41" i="9"/>
  <c r="E39" i="9"/>
  <c r="C43" i="9"/>
  <c r="I45" i="9"/>
  <c r="I44" i="9"/>
  <c r="G45" i="9"/>
  <c r="K39" i="9"/>
  <c r="C40" i="9"/>
  <c r="G42" i="9"/>
  <c r="F42" i="9"/>
  <c r="K43" i="9"/>
  <c r="I43" i="9"/>
  <c r="G43" i="9"/>
  <c r="F45" i="9"/>
  <c r="G44" i="9"/>
  <c r="E42" i="9"/>
  <c r="H40" i="9"/>
  <c r="E43" i="9"/>
  <c r="K44" i="9"/>
  <c r="I40" i="9"/>
  <c r="D39" i="9"/>
  <c r="J40" i="9"/>
  <c r="E41" i="9"/>
  <c r="J41" i="9"/>
  <c r="H42" i="9"/>
  <c r="F41" i="9"/>
  <c r="G31" i="9"/>
  <c r="J28" i="9"/>
  <c r="E28" i="9"/>
  <c r="J30" i="9"/>
  <c r="D30" i="9"/>
  <c r="C28" i="9"/>
  <c r="D32" i="9"/>
  <c r="K27" i="9"/>
  <c r="G33" i="9"/>
  <c r="I32" i="9"/>
  <c r="F31" i="9"/>
  <c r="F33" i="9"/>
  <c r="I33" i="9"/>
  <c r="K29" i="9"/>
  <c r="E33" i="9"/>
  <c r="G30" i="9"/>
  <c r="J34" i="9"/>
  <c r="F29" i="9"/>
  <c r="H32" i="9"/>
  <c r="H34" i="9"/>
  <c r="H33" i="9"/>
  <c r="K28" i="9"/>
  <c r="E27" i="9"/>
  <c r="D33" i="9"/>
  <c r="E34" i="9"/>
  <c r="E31" i="9"/>
  <c r="D29" i="9"/>
  <c r="K32" i="9"/>
  <c r="E32" i="9"/>
  <c r="K34" i="9"/>
  <c r="H28" i="9"/>
  <c r="F27" i="9"/>
  <c r="C32" i="9"/>
  <c r="G27" i="9"/>
  <c r="I34" i="9"/>
  <c r="G29" i="9"/>
  <c r="K31" i="9"/>
  <c r="H30" i="9"/>
  <c r="C30" i="9"/>
  <c r="F34" i="9"/>
  <c r="G28" i="9"/>
  <c r="J27" i="9"/>
  <c r="F32" i="9"/>
  <c r="I29" i="9"/>
  <c r="I30" i="9"/>
  <c r="H31" i="9"/>
  <c r="J31" i="9"/>
  <c r="H29" i="9"/>
  <c r="H27" i="9"/>
  <c r="D27" i="9"/>
  <c r="D31" i="9"/>
  <c r="C34" i="9"/>
  <c r="J29" i="9"/>
  <c r="I27" i="9"/>
  <c r="J32" i="9"/>
  <c r="C31" i="9"/>
  <c r="C27" i="9"/>
  <c r="J33" i="9"/>
  <c r="C29" i="9"/>
  <c r="F28" i="9"/>
  <c r="F30" i="9"/>
  <c r="I31" i="9"/>
  <c r="K30" i="9"/>
  <c r="D28" i="9"/>
  <c r="G32" i="9"/>
  <c r="D34" i="9"/>
  <c r="K33" i="9"/>
  <c r="G34" i="9"/>
  <c r="E30" i="9"/>
  <c r="E29" i="9"/>
  <c r="I28" i="9"/>
  <c r="C33" i="9"/>
  <c r="D44" i="9"/>
  <c r="K45" i="9"/>
  <c r="K42" i="9"/>
  <c r="K40" i="9"/>
  <c r="C41" i="9"/>
  <c r="H41" i="9"/>
  <c r="H44" i="9"/>
  <c r="C44" i="9"/>
  <c r="C39" i="9"/>
  <c r="H43" i="9"/>
  <c r="D42" i="9"/>
  <c r="E40" i="9"/>
  <c r="J44" i="9"/>
  <c r="J43" i="9"/>
  <c r="H45" i="9"/>
  <c r="I42" i="9"/>
  <c r="G39" i="9"/>
  <c r="G41" i="9"/>
  <c r="J45" i="9"/>
  <c r="C42" i="9"/>
  <c r="I39" i="9"/>
  <c r="J39" i="9"/>
  <c r="F40" i="9"/>
  <c r="F39" i="9"/>
  <c r="D41" i="9"/>
  <c r="H39" i="9"/>
  <c r="J42" i="9"/>
  <c r="D45" i="9"/>
  <c r="F44" i="9"/>
  <c r="K41" i="9"/>
  <c r="D43" i="9"/>
</calcChain>
</file>

<file path=xl/sharedStrings.xml><?xml version="1.0" encoding="utf-8"?>
<sst xmlns="http://schemas.openxmlformats.org/spreadsheetml/2006/main" count="1756" uniqueCount="182">
  <si>
    <t>順位</t>
    <rPh sb="0" eb="2">
      <t>ジュンイ</t>
    </rPh>
    <phoneticPr fontId="4"/>
  </si>
  <si>
    <t>チーム</t>
    <phoneticPr fontId="4"/>
  </si>
  <si>
    <t>勝点</t>
    <rPh sb="0" eb="1">
      <t>カチ</t>
    </rPh>
    <rPh sb="1" eb="2">
      <t>テン</t>
    </rPh>
    <phoneticPr fontId="4"/>
  </si>
  <si>
    <t>試合</t>
    <rPh sb="0" eb="2">
      <t>シアイ</t>
    </rPh>
    <phoneticPr fontId="4"/>
  </si>
  <si>
    <t>勝</t>
    <rPh sb="0" eb="1">
      <t>カチ</t>
    </rPh>
    <phoneticPr fontId="4"/>
  </si>
  <si>
    <t>引分</t>
    <rPh sb="0" eb="2">
      <t>ヒキワケ</t>
    </rPh>
    <phoneticPr fontId="4"/>
  </si>
  <si>
    <t>負</t>
    <rPh sb="0" eb="1">
      <t>マケ</t>
    </rPh>
    <phoneticPr fontId="4"/>
  </si>
  <si>
    <t>得点</t>
    <rPh sb="0" eb="2">
      <t>トクテン</t>
    </rPh>
    <phoneticPr fontId="4"/>
  </si>
  <si>
    <t>失点</t>
    <rPh sb="0" eb="2">
      <t>シッテン</t>
    </rPh>
    <phoneticPr fontId="4"/>
  </si>
  <si>
    <t>得失点差</t>
    <rPh sb="0" eb="3">
      <t>トクシツテン</t>
    </rPh>
    <rPh sb="3" eb="4">
      <t>サ</t>
    </rPh>
    <phoneticPr fontId="4"/>
  </si>
  <si>
    <t>勝</t>
    <rPh sb="0" eb="1">
      <t>カ</t>
    </rPh>
    <phoneticPr fontId="1"/>
  </si>
  <si>
    <t>分</t>
    <rPh sb="0" eb="1">
      <t>ワ</t>
    </rPh>
    <phoneticPr fontId="1"/>
  </si>
  <si>
    <t>負</t>
    <rPh sb="0" eb="1">
      <t>マ</t>
    </rPh>
    <phoneticPr fontId="1"/>
  </si>
  <si>
    <t>勝点</t>
    <rPh sb="0" eb="1">
      <t>カ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</si>
  <si>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</si>
  <si>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</si>
  <si>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
点差</t>
    <rPh sb="0" eb="1">
      <t>トク</t>
    </rPh>
    <rPh sb="1" eb="2">
      <t>シツ</t>
    </rPh>
    <rPh sb="3" eb="5">
      <t>テンサ</t>
    </rPh>
    <phoneticPr fontId="1"/>
  </si>
  <si>
    <t>順位</t>
    <rPh sb="0" eb="2">
      <t>ジュンイ</t>
    </rPh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</si>
  <si>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</si>
  <si>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</si>
  <si>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計</t>
    <rPh sb="0" eb="1">
      <t>ケイ</t>
    </rPh>
    <phoneticPr fontId="1"/>
  </si>
  <si>
    <t>《 １部リーグ 》</t>
    <rPh sb="3" eb="4">
      <t>ブ</t>
    </rPh>
    <phoneticPr fontId="1"/>
  </si>
  <si>
    <t>順位表</t>
    <rPh sb="0" eb="3">
      <t>ジュンイヒョウ</t>
    </rPh>
    <phoneticPr fontId="4"/>
  </si>
  <si>
    <t>更新日</t>
    <phoneticPr fontId="5"/>
  </si>
  <si>
    <t>更新日</t>
    <rPh sb="0" eb="3">
      <t>コウシンビ</t>
    </rPh>
    <phoneticPr fontId="1"/>
  </si>
  <si>
    <t>《 １部リーグ 》</t>
    <rPh sb="3" eb="4">
      <t>ブ</t>
    </rPh>
    <phoneticPr fontId="4"/>
  </si>
  <si>
    <t>《 ２部リーグ 》</t>
    <rPh sb="3" eb="4">
      <t>ブ</t>
    </rPh>
    <phoneticPr fontId="4"/>
  </si>
  <si>
    <t>《 ３部リーグ 》</t>
    <rPh sb="3" eb="4">
      <t>ブ</t>
    </rPh>
    <phoneticPr fontId="4"/>
  </si>
  <si>
    <t>《 ４部リーグ 》</t>
    <rPh sb="3" eb="4">
      <t>ブ</t>
    </rPh>
    <phoneticPr fontId="4"/>
  </si>
  <si>
    <t>試合</t>
    <rPh sb="0" eb="2">
      <t>シアイ</t>
    </rPh>
    <phoneticPr fontId="1"/>
  </si>
  <si>
    <t>星取り表</t>
    <phoneticPr fontId="15"/>
  </si>
  <si>
    <t>《 ２部リーグ 》</t>
    <rPh sb="3" eb="4">
      <t>ブ</t>
    </rPh>
    <phoneticPr fontId="1"/>
  </si>
  <si>
    <t>《 ３部リーグ 》</t>
    <rPh sb="3" eb="4">
      <t>ブ</t>
    </rPh>
    <phoneticPr fontId="1"/>
  </si>
  <si>
    <t>《 ４部リーグ 》</t>
    <rPh sb="3" eb="4">
      <t>ブ</t>
    </rPh>
    <phoneticPr fontId="1"/>
  </si>
  <si>
    <t>亀田中</t>
    <rPh sb="0" eb="2">
      <t>カメダ</t>
    </rPh>
    <rPh sb="2" eb="3">
      <t>チュウ</t>
    </rPh>
    <phoneticPr fontId="1"/>
  </si>
  <si>
    <t>上磯中</t>
    <rPh sb="0" eb="2">
      <t>カミイソ</t>
    </rPh>
    <rPh sb="2" eb="3">
      <t>チュウ</t>
    </rPh>
    <phoneticPr fontId="1"/>
  </si>
  <si>
    <t>七飯中</t>
    <rPh sb="0" eb="2">
      <t>ナナエ</t>
    </rPh>
    <rPh sb="2" eb="3">
      <t>チュウ</t>
    </rPh>
    <phoneticPr fontId="1"/>
  </si>
  <si>
    <t>浜分中</t>
    <rPh sb="0" eb="1">
      <t>ハマ</t>
    </rPh>
    <rPh sb="1" eb="2">
      <t>ワケ</t>
    </rPh>
    <rPh sb="2" eb="3">
      <t>チュウ</t>
    </rPh>
    <phoneticPr fontId="1"/>
  </si>
  <si>
    <t>本通中</t>
    <rPh sb="0" eb="2">
      <t>ホンドオリ</t>
    </rPh>
    <rPh sb="2" eb="3">
      <t>チュウ</t>
    </rPh>
    <phoneticPr fontId="1"/>
  </si>
  <si>
    <t>附属中</t>
    <rPh sb="0" eb="3">
      <t>フゾクチュウ</t>
    </rPh>
    <phoneticPr fontId="1"/>
  </si>
  <si>
    <t>赤川中</t>
    <rPh sb="0" eb="2">
      <t>アカガワ</t>
    </rPh>
    <rPh sb="2" eb="3">
      <t>チュウ</t>
    </rPh>
    <phoneticPr fontId="1"/>
  </si>
  <si>
    <t>的場中</t>
    <rPh sb="0" eb="2">
      <t>マトバ</t>
    </rPh>
    <rPh sb="2" eb="3">
      <t>チュウ</t>
    </rPh>
    <phoneticPr fontId="1"/>
  </si>
  <si>
    <t>今金中</t>
    <rPh sb="0" eb="2">
      <t>イマカネ</t>
    </rPh>
    <rPh sb="2" eb="3">
      <t>チュウ</t>
    </rPh>
    <phoneticPr fontId="1"/>
  </si>
  <si>
    <t>深堀中</t>
    <rPh sb="0" eb="2">
      <t>フカボリ</t>
    </rPh>
    <rPh sb="2" eb="3">
      <t>チュウ</t>
    </rPh>
    <phoneticPr fontId="1"/>
  </si>
  <si>
    <t>湯川中</t>
    <rPh sb="0" eb="2">
      <t>ユカワ</t>
    </rPh>
    <rPh sb="2" eb="3">
      <t>チュウ</t>
    </rPh>
    <phoneticPr fontId="1"/>
  </si>
  <si>
    <t>恵山中</t>
    <rPh sb="0" eb="2">
      <t>エサン</t>
    </rPh>
    <rPh sb="2" eb="3">
      <t>チュウ</t>
    </rPh>
    <phoneticPr fontId="1"/>
  </si>
  <si>
    <t>上磯中B</t>
    <rPh sb="0" eb="2">
      <t>カミイソ</t>
    </rPh>
    <rPh sb="2" eb="3">
      <t>チュウ</t>
    </rPh>
    <phoneticPr fontId="1"/>
  </si>
  <si>
    <t>尾札部・銭亀沢</t>
    <rPh sb="0" eb="3">
      <t>オサツベ</t>
    </rPh>
    <rPh sb="4" eb="6">
      <t>ゼニガメ</t>
    </rPh>
    <rPh sb="6" eb="7">
      <t>ザワ</t>
    </rPh>
    <phoneticPr fontId="1"/>
  </si>
  <si>
    <t>五稜郭中</t>
    <rPh sb="0" eb="3">
      <t>ゴリョウカク</t>
    </rPh>
    <rPh sb="3" eb="4">
      <t>チュウ</t>
    </rPh>
    <phoneticPr fontId="1"/>
  </si>
  <si>
    <t>長万部・八雲</t>
    <rPh sb="0" eb="3">
      <t>オシャマンベ</t>
    </rPh>
    <rPh sb="4" eb="6">
      <t>ヤクモ</t>
    </rPh>
    <phoneticPr fontId="1"/>
  </si>
  <si>
    <t>瀬棚・北檜山</t>
    <rPh sb="0" eb="2">
      <t>セタナ</t>
    </rPh>
    <rPh sb="3" eb="6">
      <t>キタヒヤマ</t>
    </rPh>
    <phoneticPr fontId="1"/>
  </si>
  <si>
    <t>大中山中</t>
    <rPh sb="0" eb="3">
      <t>オオナカヤマ</t>
    </rPh>
    <rPh sb="3" eb="4">
      <t>チュウ</t>
    </rPh>
    <phoneticPr fontId="1"/>
  </si>
  <si>
    <t>森・砂原</t>
    <rPh sb="0" eb="1">
      <t>モリ</t>
    </rPh>
    <rPh sb="2" eb="4">
      <t>サワラ</t>
    </rPh>
    <phoneticPr fontId="1"/>
  </si>
  <si>
    <t>乙部中</t>
    <rPh sb="0" eb="2">
      <t>オトベ</t>
    </rPh>
    <rPh sb="2" eb="3">
      <t>チュウ</t>
    </rPh>
    <phoneticPr fontId="1"/>
  </si>
  <si>
    <t>港中</t>
    <rPh sb="0" eb="1">
      <t>ミナト</t>
    </rPh>
    <rPh sb="1" eb="2">
      <t>チュウ</t>
    </rPh>
    <phoneticPr fontId="1"/>
  </si>
  <si>
    <t>桔梗中</t>
    <rPh sb="0" eb="3">
      <t>キキョウチュウ</t>
    </rPh>
    <phoneticPr fontId="1"/>
  </si>
  <si>
    <t>北中</t>
    <rPh sb="0" eb="1">
      <t>キタ</t>
    </rPh>
    <rPh sb="1" eb="2">
      <t>チュウ</t>
    </rPh>
    <phoneticPr fontId="1"/>
  </si>
  <si>
    <t>バロンドール</t>
    <phoneticPr fontId="1"/>
  </si>
  <si>
    <t>亀田中B</t>
    <rPh sb="0" eb="2">
      <t>カメダ</t>
    </rPh>
    <rPh sb="2" eb="3">
      <t>チュウ</t>
    </rPh>
    <phoneticPr fontId="1"/>
  </si>
  <si>
    <t>ラ・サール</t>
    <phoneticPr fontId="1"/>
  </si>
  <si>
    <t>コラソン</t>
    <phoneticPr fontId="1"/>
  </si>
  <si>
    <t>大野・鹿部</t>
    <rPh sb="0" eb="2">
      <t>オオノ</t>
    </rPh>
    <rPh sb="3" eb="5">
      <t>シカベ</t>
    </rPh>
    <phoneticPr fontId="1"/>
  </si>
  <si>
    <t>知内・松前</t>
    <rPh sb="0" eb="2">
      <t>シリウチ</t>
    </rPh>
    <rPh sb="3" eb="5">
      <t>マツマエ</t>
    </rPh>
    <phoneticPr fontId="1"/>
  </si>
  <si>
    <t>凌雲中</t>
    <rPh sb="0" eb="2">
      <t>リョウウン</t>
    </rPh>
    <rPh sb="2" eb="3">
      <t>チュウ</t>
    </rPh>
    <phoneticPr fontId="1"/>
  </si>
  <si>
    <t>プレイフル</t>
    <phoneticPr fontId="1"/>
  </si>
  <si>
    <t>アスルクラロ</t>
    <phoneticPr fontId="1"/>
  </si>
  <si>
    <t>平成29年度 第９回 函館地区カブスリーグU-15</t>
    <phoneticPr fontId="15"/>
  </si>
  <si>
    <t>●</t>
    <phoneticPr fontId="1"/>
  </si>
  <si>
    <t>○</t>
    <phoneticPr fontId="1"/>
  </si>
  <si>
    <t>△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</si>
  <si>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</si>
  <si>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</si>
  <si>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</si>
  <si>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</si>
  <si>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</si>
  <si>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</si>
  <si>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</si>
  <si>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</si>
  <si>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</si>
  <si>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●</t>
    <phoneticPr fontId="1"/>
  </si>
  <si>
    <t>△</t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</si>
  <si>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</si>
  <si>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</si>
  <si>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</si>
  <si>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</si>
  <si>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</si>
  <si>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</si>
  <si>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</si>
  <si>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</si>
  <si>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</si>
  <si>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</si>
  <si>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</si>
  <si>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</si>
  <si>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</si>
  <si>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</si>
  <si>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</si>
  <si>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</si>
  <si>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</si>
  <si>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</si>
  <si>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</si>
  <si>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</si>
  <si>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</si>
  <si>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</si>
  <si>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</si>
  <si>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</si>
  <si>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</si>
  <si>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</si>
  <si>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</si>
  <si>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</si>
  <si>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</si>
  <si>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</si>
  <si>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</si>
  <si>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</si>
  <si>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</si>
  <si>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</si>
  <si>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</si>
  <si>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</si>
  <si>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△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</si>
  <si>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</si>
  <si>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</si>
  <si>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</si>
  <si>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</si>
  <si>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</si>
  <si>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△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</si>
  <si>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</si>
  <si>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</si>
  <si>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</si>
  <si>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</si>
  <si>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△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</si>
  <si>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</si>
  <si>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</si>
  <si>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</si>
  <si>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</si>
  <si>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</si>
  <si>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</si>
  <si>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</si>
  <si>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△</t>
    <phoneticPr fontId="1"/>
  </si>
  <si>
    <t>△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</si>
  <si>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</si>
  <si>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</si>
  <si>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</si>
  <si>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</si>
  <si>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</si>
  <si>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</si>
  <si>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</si>
  <si>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</si>
  <si>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△</t>
    <phoneticPr fontId="1"/>
  </si>
  <si>
    <t>△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</si>
  <si>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</si>
  <si>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</si>
  <si>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</si>
  <si>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</si>
  <si>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</si>
  <si>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</si>
  <si>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</si>
  <si>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</si>
  <si>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△</t>
    <phoneticPr fontId="1"/>
  </si>
  <si>
    <t>○</t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</si>
  <si>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</si>
  <si>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</si>
  <si>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</si>
  <si>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</si>
  <si>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</si>
  <si>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△</t>
    <phoneticPr fontId="1"/>
  </si>
  <si>
    <t>●</t>
    <phoneticPr fontId="1"/>
  </si>
  <si>
    <t>●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</si>
  <si>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</si>
  <si>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</si>
  <si>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</si>
  <si>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</si>
  <si>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</si>
  <si>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○</t>
    <phoneticPr fontId="1"/>
  </si>
  <si>
    <t>△</t>
    <phoneticPr fontId="1"/>
  </si>
  <si>
    <t>△</t>
    <phoneticPr fontId="1"/>
  </si>
  <si>
    <t>●</t>
    <phoneticPr fontId="1"/>
  </si>
  <si>
    <t>○</t>
    <phoneticPr fontId="1"/>
  </si>
  <si>
    <t>7月29日(土)</t>
    <rPh sb="1" eb="2">
      <t>ガツ</t>
    </rPh>
    <rPh sb="4" eb="5">
      <t>ニチ</t>
    </rPh>
    <rPh sb="6" eb="7">
      <t>ド</t>
    </rPh>
    <phoneticPr fontId="1"/>
  </si>
  <si>
    <t>第15節終了時点</t>
    <phoneticPr fontId="15"/>
  </si>
  <si>
    <t>○</t>
    <phoneticPr fontId="1"/>
  </si>
  <si>
    <t>●</t>
    <phoneticPr fontId="1"/>
  </si>
  <si>
    <t>●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</si>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</sst>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sz val="12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HGPｺﾞｼｯｸM"/>
      <family val="3"/>
      <charset val="128"/>
    </font>
    <font>
      <sz val="16"/>
      <name val="HGSｺﾞｼｯｸM"/>
      <family val="3"/>
      <charset val="128"/>
    </font>
    <font>
      <sz val="10"/>
      <name val="HGPｺﾞｼｯｸM"/>
      <family val="3"/>
      <charset val="128"/>
    </font>
    <font>
      <sz val="14"/>
      <color indexed="9"/>
      <name val="HGSｺﾞｼｯｸM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8"/>
      <color indexed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indexed="46"/>
      <name val="HGPｺﾞｼｯｸM"/>
      <family val="3"/>
      <charset val="128"/>
    </font>
    <font>
      <sz val="16"/>
      <name val="HGP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2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1" applyFont="1" applyAlignment="1">
      <alignment vertical="center"/>
    </xf>
    <xf numFmtId="0" fontId="12" fillId="0" borderId="0" xfId="1" applyFont="1" applyAlignment="1">
      <alignment horizontal="center" vertical="center" shrinkToFit="1"/>
    </xf>
    <xf numFmtId="0" fontId="10" fillId="0" borderId="7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center" vertical="center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9" xfId="1" applyFont="1" applyFill="1" applyBorder="1" applyAlignment="1">
      <alignment vertical="center"/>
    </xf>
    <xf numFmtId="0" fontId="10" fillId="0" borderId="6" xfId="1" applyFont="1" applyFill="1" applyBorder="1" applyAlignment="1">
      <alignment vertical="center"/>
    </xf>
    <xf numFmtId="0" fontId="10" fillId="0" borderId="10" xfId="1" applyFont="1" applyFill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/>
    </xf>
    <xf numFmtId="0" fontId="17" fillId="0" borderId="11" xfId="1" applyFont="1" applyFill="1" applyBorder="1" applyAlignment="1" applyProtection="1">
      <alignment vertical="center"/>
      <protection locked="0"/>
    </xf>
    <xf numFmtId="0" fontId="17" fillId="0" borderId="12" xfId="1" applyFont="1" applyFill="1" applyBorder="1" applyAlignment="1" applyProtection="1">
      <alignment vertical="center"/>
      <protection locked="0"/>
    </xf>
    <xf numFmtId="0" fontId="17" fillId="0" borderId="13" xfId="1" applyFont="1" applyFill="1" applyBorder="1" applyAlignment="1" applyProtection="1">
      <alignment vertical="center"/>
      <protection locked="0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7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10" fillId="0" borderId="8" xfId="1" applyFont="1" applyFill="1" applyBorder="1" applyAlignment="1" applyProtection="1">
      <alignment vertical="center"/>
      <protection locked="0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center" vertical="center"/>
      <protection locked="0"/>
    </xf>
    <xf numFmtId="0" fontId="10" fillId="0" borderId="9" xfId="1" applyFont="1" applyFill="1" applyBorder="1" applyAlignment="1" applyProtection="1">
      <alignment vertical="center"/>
      <protection locked="0"/>
    </xf>
    <xf numFmtId="0" fontId="10" fillId="0" borderId="6" xfId="1" applyFont="1" applyFill="1" applyBorder="1" applyAlignment="1" applyProtection="1">
      <alignment vertical="center"/>
      <protection locked="0"/>
    </xf>
    <xf numFmtId="0" fontId="10" fillId="0" borderId="10" xfId="1" applyFont="1" applyFill="1" applyBorder="1" applyAlignment="1" applyProtection="1">
      <alignment vertical="center"/>
      <protection locked="0"/>
    </xf>
    <xf numFmtId="0" fontId="10" fillId="0" borderId="9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shrinkToFit="1"/>
    </xf>
    <xf numFmtId="0" fontId="10" fillId="0" borderId="10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6" xfId="1" applyFont="1" applyBorder="1" applyAlignment="1">
      <alignment vertical="center" shrinkToFit="1"/>
    </xf>
    <xf numFmtId="0" fontId="21" fillId="0" borderId="0" xfId="0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0" fillId="0" borderId="0" xfId="0">
      <alignment vertical="center"/>
    </xf>
    <xf numFmtId="0" fontId="17" fillId="0" borderId="11" xfId="1" applyFont="1" applyFill="1" applyBorder="1" applyAlignment="1">
      <alignment vertical="center"/>
    </xf>
    <xf numFmtId="0" fontId="17" fillId="0" borderId="12" xfId="1" applyFont="1" applyFill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0" fontId="0" fillId="0" borderId="0" xfId="0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0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" vertical="center" shrinkToFit="1"/>
    </xf>
    <xf numFmtId="176" fontId="9" fillId="0" borderId="13" xfId="1" applyNumberFormat="1" applyFont="1" applyBorder="1" applyAlignment="1">
      <alignment horizontal="center" vertical="center" shrinkToFit="1"/>
    </xf>
    <xf numFmtId="176" fontId="9" fillId="0" borderId="7" xfId="1" applyNumberFormat="1" applyFont="1" applyBorder="1" applyAlignment="1">
      <alignment horizontal="center" vertical="center" shrinkToFit="1"/>
    </xf>
    <xf numFmtId="176" fontId="9" fillId="0" borderId="8" xfId="1" applyNumberFormat="1" applyFont="1" applyBorder="1" applyAlignment="1">
      <alignment horizontal="center" vertical="center" shrinkToFit="1"/>
    </xf>
    <xf numFmtId="176" fontId="9" fillId="0" borderId="9" xfId="1" applyNumberFormat="1" applyFont="1" applyBorder="1" applyAlignment="1">
      <alignment horizontal="center" vertical="center" shrinkToFit="1"/>
    </xf>
    <xf numFmtId="176" fontId="9" fillId="0" borderId="10" xfId="1" applyNumberFormat="1" applyFont="1" applyBorder="1" applyAlignment="1">
      <alignment horizontal="center" vertical="center" shrinkToFi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17" fillId="0" borderId="11" xfId="1" applyFont="1" applyFill="1" applyBorder="1" applyAlignment="1" applyProtection="1">
      <alignment horizontal="center" vertical="center"/>
      <protection locked="0"/>
    </xf>
    <xf numFmtId="0" fontId="17" fillId="0" borderId="12" xfId="1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17" fillId="0" borderId="13" xfId="1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 shrinkToFit="1"/>
    </xf>
    <xf numFmtId="0" fontId="16" fillId="9" borderId="12" xfId="0" applyFont="1" applyFill="1" applyBorder="1" applyAlignment="1">
      <alignment horizontal="center" vertical="center" shrinkToFit="1"/>
    </xf>
    <xf numFmtId="0" fontId="16" fillId="9" borderId="13" xfId="0" applyFont="1" applyFill="1" applyBorder="1" applyAlignment="1">
      <alignment horizontal="center" vertical="center" shrinkToFit="1"/>
    </xf>
    <xf numFmtId="0" fontId="16" fillId="9" borderId="7" xfId="0" applyFont="1" applyFill="1" applyBorder="1" applyAlignment="1">
      <alignment horizontal="center" vertical="center" shrinkToFit="1"/>
    </xf>
    <xf numFmtId="0" fontId="16" fillId="9" borderId="0" xfId="0" applyFont="1" applyFill="1" applyBorder="1" applyAlignment="1">
      <alignment horizontal="center" vertical="center" shrinkToFit="1"/>
    </xf>
    <xf numFmtId="0" fontId="16" fillId="9" borderId="8" xfId="0" applyFont="1" applyFill="1" applyBorder="1" applyAlignment="1">
      <alignment horizontal="center" vertical="center" shrinkToFit="1"/>
    </xf>
    <xf numFmtId="0" fontId="16" fillId="9" borderId="9" xfId="0" applyFont="1" applyFill="1" applyBorder="1" applyAlignment="1">
      <alignment horizontal="center" vertical="center" shrinkToFit="1"/>
    </xf>
    <xf numFmtId="0" fontId="16" fillId="9" borderId="6" xfId="0" applyFont="1" applyFill="1" applyBorder="1" applyAlignment="1">
      <alignment horizontal="center" vertical="center" shrinkToFit="1"/>
    </xf>
    <xf numFmtId="0" fontId="16" fillId="9" borderId="10" xfId="0" applyFont="1" applyFill="1" applyBorder="1" applyAlignment="1">
      <alignment horizontal="center" vertical="center" shrinkToFit="1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12" xfId="1" applyFont="1" applyBorder="1" applyAlignment="1" applyProtection="1">
      <alignment horizontal="center" vertical="center"/>
      <protection locked="0"/>
    </xf>
    <xf numFmtId="0" fontId="17" fillId="0" borderId="13" xfId="1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center" vertical="center"/>
    </xf>
    <xf numFmtId="0" fontId="22" fillId="0" borderId="12" xfId="0" applyFont="1" applyBorder="1">
      <alignment vertical="center"/>
    </xf>
    <xf numFmtId="0" fontId="22" fillId="0" borderId="13" xfId="0" applyFont="1" applyBorder="1">
      <alignment vertical="center"/>
    </xf>
    <xf numFmtId="0" fontId="23" fillId="9" borderId="21" xfId="0" applyFont="1" applyFill="1" applyBorder="1" applyAlignment="1">
      <alignment horizontal="center" vertical="center"/>
    </xf>
    <xf numFmtId="0" fontId="23" fillId="9" borderId="22" xfId="0" applyFont="1" applyFill="1" applyBorder="1" applyAlignment="1">
      <alignment horizontal="center" vertical="center"/>
    </xf>
    <xf numFmtId="0" fontId="23" fillId="9" borderId="23" xfId="0" applyFont="1" applyFill="1" applyBorder="1" applyAlignment="1">
      <alignment horizontal="center" vertical="center"/>
    </xf>
    <xf numFmtId="0" fontId="24" fillId="9" borderId="24" xfId="0" applyFont="1" applyFill="1" applyBorder="1" applyAlignment="1">
      <alignment horizontal="center" vertical="center" shrinkToFit="1"/>
    </xf>
    <xf numFmtId="0" fontId="8" fillId="9" borderId="18" xfId="0" applyFont="1" applyFill="1" applyBorder="1" applyAlignment="1">
      <alignment horizontal="center" vertical="center" shrinkToFit="1"/>
    </xf>
    <xf numFmtId="0" fontId="8" fillId="9" borderId="19" xfId="0" applyFont="1" applyFill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 shrinkToFit="1"/>
    </xf>
    <xf numFmtId="0" fontId="16" fillId="8" borderId="12" xfId="0" applyFont="1" applyFill="1" applyBorder="1" applyAlignment="1">
      <alignment horizontal="center" vertical="center" shrinkToFit="1"/>
    </xf>
    <xf numFmtId="0" fontId="16" fillId="8" borderId="13" xfId="0" applyFont="1" applyFill="1" applyBorder="1" applyAlignment="1">
      <alignment horizontal="center" vertical="center" shrinkToFit="1"/>
    </xf>
    <xf numFmtId="0" fontId="16" fillId="8" borderId="7" xfId="0" applyFont="1" applyFill="1" applyBorder="1" applyAlignment="1">
      <alignment horizontal="center" vertical="center" shrinkToFit="1"/>
    </xf>
    <xf numFmtId="0" fontId="16" fillId="8" borderId="0" xfId="0" applyFont="1" applyFill="1" applyBorder="1" applyAlignment="1">
      <alignment horizontal="center" vertical="center" shrinkToFit="1"/>
    </xf>
    <xf numFmtId="0" fontId="16" fillId="8" borderId="8" xfId="0" applyFont="1" applyFill="1" applyBorder="1" applyAlignment="1">
      <alignment horizontal="center" vertical="center" shrinkToFit="1"/>
    </xf>
    <xf numFmtId="0" fontId="16" fillId="8" borderId="9" xfId="0" applyFont="1" applyFill="1" applyBorder="1" applyAlignment="1">
      <alignment horizontal="center" vertical="center" shrinkToFit="1"/>
    </xf>
    <xf numFmtId="0" fontId="16" fillId="8" borderId="6" xfId="0" applyFont="1" applyFill="1" applyBorder="1" applyAlignment="1">
      <alignment horizontal="center" vertical="center" shrinkToFit="1"/>
    </xf>
    <xf numFmtId="0" fontId="16" fillId="8" borderId="10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 shrinkToFit="1"/>
    </xf>
    <xf numFmtId="0" fontId="8" fillId="8" borderId="19" xfId="0" applyFont="1" applyFill="1" applyBorder="1" applyAlignment="1">
      <alignment horizontal="center" vertical="center" shrinkToFit="1"/>
    </xf>
    <xf numFmtId="0" fontId="8" fillId="8" borderId="18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23" fillId="8" borderId="21" xfId="0" applyFont="1" applyFill="1" applyBorder="1" applyAlignment="1">
      <alignment horizontal="center" vertical="center"/>
    </xf>
    <xf numFmtId="0" fontId="23" fillId="8" borderId="22" xfId="0" applyFont="1" applyFill="1" applyBorder="1" applyAlignment="1">
      <alignment horizontal="center" vertical="center"/>
    </xf>
    <xf numFmtId="0" fontId="23" fillId="8" borderId="23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 shrinkToFit="1"/>
    </xf>
    <xf numFmtId="0" fontId="16" fillId="7" borderId="11" xfId="0" applyFont="1" applyFill="1" applyBorder="1" applyAlignment="1">
      <alignment horizontal="center" vertical="center" shrinkToFit="1"/>
    </xf>
    <xf numFmtId="0" fontId="16" fillId="7" borderId="12" xfId="0" applyFont="1" applyFill="1" applyBorder="1" applyAlignment="1">
      <alignment horizontal="center" vertical="center" shrinkToFit="1"/>
    </xf>
    <xf numFmtId="0" fontId="16" fillId="7" borderId="13" xfId="0" applyFont="1" applyFill="1" applyBorder="1" applyAlignment="1">
      <alignment horizontal="center" vertical="center" shrinkToFit="1"/>
    </xf>
    <xf numFmtId="0" fontId="16" fillId="7" borderId="7" xfId="0" applyFont="1" applyFill="1" applyBorder="1" applyAlignment="1">
      <alignment horizontal="center" vertical="center" shrinkToFit="1"/>
    </xf>
    <xf numFmtId="0" fontId="16" fillId="7" borderId="0" xfId="0" applyFont="1" applyFill="1" applyBorder="1" applyAlignment="1">
      <alignment horizontal="center" vertical="center" shrinkToFit="1"/>
    </xf>
    <xf numFmtId="0" fontId="16" fillId="7" borderId="8" xfId="0" applyFont="1" applyFill="1" applyBorder="1" applyAlignment="1">
      <alignment horizontal="center" vertical="center" shrinkToFit="1"/>
    </xf>
    <xf numFmtId="0" fontId="16" fillId="7" borderId="9" xfId="0" applyFont="1" applyFill="1" applyBorder="1" applyAlignment="1">
      <alignment horizontal="center" vertical="center" shrinkToFit="1"/>
    </xf>
    <xf numFmtId="0" fontId="16" fillId="7" borderId="6" xfId="0" applyFont="1" applyFill="1" applyBorder="1" applyAlignment="1">
      <alignment horizontal="center" vertical="center" shrinkToFit="1"/>
    </xf>
    <xf numFmtId="0" fontId="16" fillId="7" borderId="10" xfId="0" applyFont="1" applyFill="1" applyBorder="1" applyAlignment="1">
      <alignment horizontal="center" vertical="center" shrinkToFit="1"/>
    </xf>
    <xf numFmtId="0" fontId="23" fillId="7" borderId="21" xfId="0" applyFont="1" applyFill="1" applyBorder="1" applyAlignment="1">
      <alignment horizontal="center" vertical="center"/>
    </xf>
    <xf numFmtId="0" fontId="23" fillId="7" borderId="22" xfId="0" applyFont="1" applyFill="1" applyBorder="1" applyAlignment="1">
      <alignment horizontal="center" vertical="center"/>
    </xf>
    <xf numFmtId="0" fontId="23" fillId="7" borderId="23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 shrinkToFit="1"/>
    </xf>
    <xf numFmtId="0" fontId="24" fillId="7" borderId="20" xfId="0" applyFont="1" applyFill="1" applyBorder="1" applyAlignment="1">
      <alignment horizontal="center" vertical="center" shrinkToFit="1"/>
    </xf>
    <xf numFmtId="0" fontId="24" fillId="7" borderId="19" xfId="0" applyFont="1" applyFill="1" applyBorder="1" applyAlignment="1">
      <alignment horizontal="center" vertical="center" shrinkToFit="1"/>
    </xf>
    <xf numFmtId="0" fontId="8" fillId="7" borderId="18" xfId="0" applyFont="1" applyFill="1" applyBorder="1" applyAlignment="1">
      <alignment horizontal="center" vertical="center" shrinkToFit="1"/>
    </xf>
    <xf numFmtId="0" fontId="8" fillId="7" borderId="19" xfId="0" applyFont="1" applyFill="1" applyBorder="1" applyAlignment="1">
      <alignment horizontal="center" vertical="center" shrinkToFit="1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6" borderId="18" xfId="1" applyFont="1" applyFill="1" applyBorder="1" applyAlignment="1">
      <alignment horizontal="center" vertical="center"/>
    </xf>
    <xf numFmtId="0" fontId="8" fillId="6" borderId="19" xfId="1" applyFont="1" applyFill="1" applyBorder="1" applyAlignment="1">
      <alignment horizontal="center" vertical="center"/>
    </xf>
    <xf numFmtId="0" fontId="7" fillId="6" borderId="21" xfId="1" applyFont="1" applyFill="1" applyBorder="1" applyAlignment="1">
      <alignment horizontal="center" vertical="center"/>
    </xf>
    <xf numFmtId="0" fontId="7" fillId="6" borderId="22" xfId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horizontal="center" vertical="center"/>
    </xf>
    <xf numFmtId="0" fontId="16" fillId="6" borderId="18" xfId="1" applyFont="1" applyFill="1" applyBorder="1" applyAlignment="1">
      <alignment horizontal="center" vertical="center" shrinkToFit="1"/>
    </xf>
    <xf numFmtId="0" fontId="16" fillId="6" borderId="20" xfId="1" applyFont="1" applyFill="1" applyBorder="1" applyAlignment="1">
      <alignment horizontal="center" vertical="center" shrinkToFit="1"/>
    </xf>
    <xf numFmtId="0" fontId="16" fillId="6" borderId="19" xfId="1" applyFont="1" applyFill="1" applyBorder="1" applyAlignment="1">
      <alignment horizontal="center" vertical="center" shrinkToFit="1"/>
    </xf>
    <xf numFmtId="0" fontId="8" fillId="6" borderId="18" xfId="1" applyFont="1" applyFill="1" applyBorder="1" applyAlignment="1">
      <alignment horizontal="center" vertical="center" wrapText="1"/>
    </xf>
    <xf numFmtId="0" fontId="8" fillId="6" borderId="19" xfId="1" applyFont="1" applyFill="1" applyBorder="1" applyAlignment="1">
      <alignment horizontal="center" vertical="center" wrapText="1"/>
    </xf>
    <xf numFmtId="0" fontId="8" fillId="6" borderId="20" xfId="1" applyFont="1" applyFill="1" applyBorder="1" applyAlignment="1">
      <alignment horizontal="center" vertical="center"/>
    </xf>
    <xf numFmtId="0" fontId="8" fillId="6" borderId="18" xfId="1" applyFont="1" applyFill="1" applyBorder="1" applyAlignment="1">
      <alignment horizontal="center" vertical="center" shrinkToFit="1"/>
    </xf>
    <xf numFmtId="0" fontId="8" fillId="6" borderId="19" xfId="1" applyFont="1" applyFill="1" applyBorder="1" applyAlignment="1">
      <alignment horizontal="center" vertical="center" shrinkToFit="1"/>
    </xf>
    <xf numFmtId="0" fontId="16" fillId="6" borderId="11" xfId="1" applyFont="1" applyFill="1" applyBorder="1" applyAlignment="1">
      <alignment horizontal="center" vertical="center" shrinkToFit="1"/>
    </xf>
    <xf numFmtId="0" fontId="16" fillId="6" borderId="12" xfId="1" applyFont="1" applyFill="1" applyBorder="1" applyAlignment="1">
      <alignment horizontal="center" vertical="center" shrinkToFit="1"/>
    </xf>
    <xf numFmtId="0" fontId="16" fillId="6" borderId="13" xfId="1" applyFont="1" applyFill="1" applyBorder="1" applyAlignment="1">
      <alignment horizontal="center" vertical="center" shrinkToFit="1"/>
    </xf>
    <xf numFmtId="0" fontId="16" fillId="6" borderId="7" xfId="1" applyFont="1" applyFill="1" applyBorder="1" applyAlignment="1">
      <alignment horizontal="center" vertical="center" shrinkToFit="1"/>
    </xf>
    <xf numFmtId="0" fontId="16" fillId="6" borderId="0" xfId="1" applyFont="1" applyFill="1" applyBorder="1" applyAlignment="1">
      <alignment horizontal="center" vertical="center" shrinkToFit="1"/>
    </xf>
    <xf numFmtId="0" fontId="16" fillId="6" borderId="8" xfId="1" applyFont="1" applyFill="1" applyBorder="1" applyAlignment="1">
      <alignment horizontal="center" vertical="center" shrinkToFit="1"/>
    </xf>
    <xf numFmtId="0" fontId="16" fillId="6" borderId="9" xfId="1" applyFont="1" applyFill="1" applyBorder="1" applyAlignment="1">
      <alignment horizontal="center" vertical="center" shrinkToFit="1"/>
    </xf>
    <xf numFmtId="0" fontId="16" fillId="6" borderId="6" xfId="1" applyFont="1" applyFill="1" applyBorder="1" applyAlignment="1">
      <alignment horizontal="center" vertical="center" shrinkToFit="1"/>
    </xf>
    <xf numFmtId="0" fontId="16" fillId="6" borderId="10" xfId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colors>
    <mruColors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57150</xdr:rowOff>
    </xdr:from>
    <xdr:to>
      <xdr:col>13</xdr:col>
      <xdr:colOff>104775</xdr:colOff>
      <xdr:row>6</xdr:row>
      <xdr:rowOff>66675</xdr:rowOff>
    </xdr:to>
    <xdr:pic>
      <xdr:nvPicPr>
        <xdr:cNvPr id="2051" name="図 37" descr="boal.jpg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09650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</xdr:row>
      <xdr:rowOff>228599</xdr:rowOff>
    </xdr:from>
    <xdr:to>
      <xdr:col>6</xdr:col>
      <xdr:colOff>67733</xdr:colOff>
      <xdr:row>3</xdr:row>
      <xdr:rowOff>16932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83845" y="1082039"/>
          <a:ext cx="606848" cy="184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2</xdr:row>
      <xdr:rowOff>16934</xdr:rowOff>
    </xdr:from>
    <xdr:to>
      <xdr:col>9</xdr:col>
      <xdr:colOff>42333</xdr:colOff>
      <xdr:row>2</xdr:row>
      <xdr:rowOff>206375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546734" y="870374"/>
          <a:ext cx="730039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 editAs="oneCell">
    <xdr:from>
      <xdr:col>16</xdr:col>
      <xdr:colOff>57150</xdr:colOff>
      <xdr:row>7</xdr:row>
      <xdr:rowOff>57150</xdr:rowOff>
    </xdr:from>
    <xdr:to>
      <xdr:col>19</xdr:col>
      <xdr:colOff>123824</xdr:colOff>
      <xdr:row>10</xdr:row>
      <xdr:rowOff>66675</xdr:rowOff>
    </xdr:to>
    <xdr:pic>
      <xdr:nvPicPr>
        <xdr:cNvPr id="2054" name="図 7" descr="boal.jpg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638300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47625</xdr:colOff>
      <xdr:row>11</xdr:row>
      <xdr:rowOff>47625</xdr:rowOff>
    </xdr:from>
    <xdr:to>
      <xdr:col>25</xdr:col>
      <xdr:colOff>95250</xdr:colOff>
      <xdr:row>14</xdr:row>
      <xdr:rowOff>66675</xdr:rowOff>
    </xdr:to>
    <xdr:pic>
      <xdr:nvPicPr>
        <xdr:cNvPr id="2055" name="図 8" descr="boal.jpg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257425"/>
          <a:ext cx="504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47625</xdr:colOff>
      <xdr:row>15</xdr:row>
      <xdr:rowOff>47625</xdr:rowOff>
    </xdr:from>
    <xdr:to>
      <xdr:col>31</xdr:col>
      <xdr:colOff>114301</xdr:colOff>
      <xdr:row>18</xdr:row>
      <xdr:rowOff>57150</xdr:rowOff>
    </xdr:to>
    <xdr:pic>
      <xdr:nvPicPr>
        <xdr:cNvPr id="2056" name="図 9" descr="boal.jpg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886075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38100</xdr:colOff>
      <xdr:row>31</xdr:row>
      <xdr:rowOff>47625</xdr:rowOff>
    </xdr:from>
    <xdr:to>
      <xdr:col>55</xdr:col>
      <xdr:colOff>104775</xdr:colOff>
      <xdr:row>34</xdr:row>
      <xdr:rowOff>57150</xdr:rowOff>
    </xdr:to>
    <xdr:pic>
      <xdr:nvPicPr>
        <xdr:cNvPr id="2058" name="図 11" descr="boal.jpg">
          <a:extLst>
            <a:ext uri="{FF2B5EF4-FFF2-40B4-BE49-F238E27FC236}">
              <a16:creationId xmlns:a16="http://schemas.microsoft.com/office/drawing/2014/main" id="{00000000-0008-0000-0200-00000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143375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38100</xdr:colOff>
      <xdr:row>19</xdr:row>
      <xdr:rowOff>47625</xdr:rowOff>
    </xdr:from>
    <xdr:ext cx="511175" cy="517525"/>
    <xdr:pic>
      <xdr:nvPicPr>
        <xdr:cNvPr id="42" name="図 10" descr="boal.jpg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8100" y="4683125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23</xdr:row>
      <xdr:rowOff>47625</xdr:rowOff>
    </xdr:from>
    <xdr:ext cx="511175" cy="517525"/>
    <xdr:pic>
      <xdr:nvPicPr>
        <xdr:cNvPr id="44" name="図 11" descr="boal.jpg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7100" y="532870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27</xdr:row>
      <xdr:rowOff>47625</xdr:rowOff>
    </xdr:from>
    <xdr:ext cx="511175" cy="517525"/>
    <xdr:pic>
      <xdr:nvPicPr>
        <xdr:cNvPr id="47" name="図 11" descr="boal.jpg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7100" y="4228042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39</xdr:row>
      <xdr:rowOff>57150</xdr:rowOff>
    </xdr:from>
    <xdr:ext cx="534266" cy="494434"/>
    <xdr:pic>
      <xdr:nvPicPr>
        <xdr:cNvPr id="22" name="図 37" descr="boal.jp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09" y="1009650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38</xdr:row>
      <xdr:rowOff>228599</xdr:rowOff>
    </xdr:from>
    <xdr:to>
      <xdr:col>6</xdr:col>
      <xdr:colOff>67733</xdr:colOff>
      <xdr:row>39</xdr:row>
      <xdr:rowOff>16932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390525" y="782781"/>
          <a:ext cx="681663" cy="186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38</xdr:row>
      <xdr:rowOff>16934</xdr:rowOff>
    </xdr:from>
    <xdr:to>
      <xdr:col>9</xdr:col>
      <xdr:colOff>42333</xdr:colOff>
      <xdr:row>38</xdr:row>
      <xdr:rowOff>206375</xdr:rowOff>
    </xdr:to>
    <xdr:sp macro="" textlink="">
      <xdr:nvSpPr>
        <xdr:cNvPr id="24" name="Text Box 18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672118" y="571116"/>
          <a:ext cx="842260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43</xdr:row>
      <xdr:rowOff>57150</xdr:rowOff>
    </xdr:from>
    <xdr:ext cx="534265" cy="494435"/>
    <xdr:pic>
      <xdr:nvPicPr>
        <xdr:cNvPr id="25" name="図 7" descr="boal.jp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241" y="1624445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47</xdr:row>
      <xdr:rowOff>47625</xdr:rowOff>
    </xdr:from>
    <xdr:ext cx="515216" cy="503959"/>
    <xdr:pic>
      <xdr:nvPicPr>
        <xdr:cNvPr id="26" name="図 8" descr="boal.jp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898" y="2229716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51</xdr:row>
      <xdr:rowOff>47625</xdr:rowOff>
    </xdr:from>
    <xdr:ext cx="534266" cy="494434"/>
    <xdr:pic>
      <xdr:nvPicPr>
        <xdr:cNvPr id="27" name="図 9" descr="boal.jp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080" y="2844511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38100</xdr:colOff>
      <xdr:row>67</xdr:row>
      <xdr:rowOff>47625</xdr:rowOff>
    </xdr:from>
    <xdr:ext cx="534266" cy="494434"/>
    <xdr:pic>
      <xdr:nvPicPr>
        <xdr:cNvPr id="28" name="図 11" descr="boal.jp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282" y="5303693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55</xdr:row>
      <xdr:rowOff>47625</xdr:rowOff>
    </xdr:from>
    <xdr:ext cx="511175" cy="517525"/>
    <xdr:pic>
      <xdr:nvPicPr>
        <xdr:cNvPr id="29" name="図 10" descr="boal.jp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6736" y="3459307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59</xdr:row>
      <xdr:rowOff>47625</xdr:rowOff>
    </xdr:from>
    <xdr:ext cx="511175" cy="517525"/>
    <xdr:pic>
      <xdr:nvPicPr>
        <xdr:cNvPr id="30" name="図 11" descr="boal.jp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918" y="4074102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63</xdr:row>
      <xdr:rowOff>47625</xdr:rowOff>
    </xdr:from>
    <xdr:ext cx="511175" cy="517525"/>
    <xdr:pic>
      <xdr:nvPicPr>
        <xdr:cNvPr id="31" name="図 11" descr="boal.jp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68889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75</xdr:row>
      <xdr:rowOff>57150</xdr:rowOff>
    </xdr:from>
    <xdr:ext cx="534266" cy="494434"/>
    <xdr:pic>
      <xdr:nvPicPr>
        <xdr:cNvPr id="32" name="図 37" descr="boal.jp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09" y="1009650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74</xdr:row>
      <xdr:rowOff>228599</xdr:rowOff>
    </xdr:from>
    <xdr:to>
      <xdr:col>6</xdr:col>
      <xdr:colOff>67733</xdr:colOff>
      <xdr:row>75</xdr:row>
      <xdr:rowOff>16932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390525" y="782781"/>
          <a:ext cx="681663" cy="186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74</xdr:row>
      <xdr:rowOff>16934</xdr:rowOff>
    </xdr:from>
    <xdr:to>
      <xdr:col>9</xdr:col>
      <xdr:colOff>42333</xdr:colOff>
      <xdr:row>74</xdr:row>
      <xdr:rowOff>206375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672118" y="571116"/>
          <a:ext cx="842260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79</xdr:row>
      <xdr:rowOff>57150</xdr:rowOff>
    </xdr:from>
    <xdr:ext cx="534265" cy="494435"/>
    <xdr:pic>
      <xdr:nvPicPr>
        <xdr:cNvPr id="35" name="図 7" descr="boal.jpg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241" y="1624445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83</xdr:row>
      <xdr:rowOff>47625</xdr:rowOff>
    </xdr:from>
    <xdr:ext cx="515216" cy="503959"/>
    <xdr:pic>
      <xdr:nvPicPr>
        <xdr:cNvPr id="36" name="図 8" descr="boal.jpg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898" y="2229716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87</xdr:row>
      <xdr:rowOff>47625</xdr:rowOff>
    </xdr:from>
    <xdr:ext cx="534266" cy="494434"/>
    <xdr:pic>
      <xdr:nvPicPr>
        <xdr:cNvPr id="37" name="図 9" descr="boal.jpg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080" y="2844511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38100</xdr:colOff>
      <xdr:row>103</xdr:row>
      <xdr:rowOff>47625</xdr:rowOff>
    </xdr:from>
    <xdr:ext cx="534266" cy="494434"/>
    <xdr:pic>
      <xdr:nvPicPr>
        <xdr:cNvPr id="38" name="図 11" descr="boal.jpg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282" y="5303693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91</xdr:row>
      <xdr:rowOff>47625</xdr:rowOff>
    </xdr:from>
    <xdr:ext cx="511175" cy="517525"/>
    <xdr:pic>
      <xdr:nvPicPr>
        <xdr:cNvPr id="39" name="図 10" descr="boal.jpg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6736" y="3459307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95</xdr:row>
      <xdr:rowOff>47625</xdr:rowOff>
    </xdr:from>
    <xdr:ext cx="511175" cy="517525"/>
    <xdr:pic>
      <xdr:nvPicPr>
        <xdr:cNvPr id="40" name="図 11" descr="boal.jpg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918" y="4074102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99</xdr:row>
      <xdr:rowOff>47625</xdr:rowOff>
    </xdr:from>
    <xdr:ext cx="511175" cy="517525"/>
    <xdr:pic>
      <xdr:nvPicPr>
        <xdr:cNvPr id="41" name="図 11" descr="boal.jpg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68889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111</xdr:row>
      <xdr:rowOff>57150</xdr:rowOff>
    </xdr:from>
    <xdr:ext cx="534266" cy="494434"/>
    <xdr:pic>
      <xdr:nvPicPr>
        <xdr:cNvPr id="55" name="図 37" descr="boal.jpg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2471400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110</xdr:row>
      <xdr:rowOff>228599</xdr:rowOff>
    </xdr:from>
    <xdr:to>
      <xdr:col>6</xdr:col>
      <xdr:colOff>67733</xdr:colOff>
      <xdr:row>111</xdr:row>
      <xdr:rowOff>16932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549275" y="12245974"/>
          <a:ext cx="693208" cy="185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110</xdr:row>
      <xdr:rowOff>16934</xdr:rowOff>
    </xdr:from>
    <xdr:to>
      <xdr:col>9</xdr:col>
      <xdr:colOff>42333</xdr:colOff>
      <xdr:row>110</xdr:row>
      <xdr:rowOff>206375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833754" y="12034309"/>
          <a:ext cx="859579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115</xdr:row>
      <xdr:rowOff>57150</xdr:rowOff>
    </xdr:from>
    <xdr:ext cx="534265" cy="494435"/>
    <xdr:pic>
      <xdr:nvPicPr>
        <xdr:cNvPr id="58" name="図 7" descr="boal.jpg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3074650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119</xdr:row>
      <xdr:rowOff>47625</xdr:rowOff>
    </xdr:from>
    <xdr:ext cx="515216" cy="503959"/>
    <xdr:pic>
      <xdr:nvPicPr>
        <xdr:cNvPr id="59" name="図 8" descr="boal.jpg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3668375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123</xdr:row>
      <xdr:rowOff>47625</xdr:rowOff>
    </xdr:from>
    <xdr:ext cx="534266" cy="494434"/>
    <xdr:pic>
      <xdr:nvPicPr>
        <xdr:cNvPr id="60" name="図 9" descr="boal.jpg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4271625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38100</xdr:colOff>
      <xdr:row>139</xdr:row>
      <xdr:rowOff>59531</xdr:rowOff>
    </xdr:from>
    <xdr:ext cx="534266" cy="494434"/>
    <xdr:pic>
      <xdr:nvPicPr>
        <xdr:cNvPr id="61" name="図 11" descr="boal.jpg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944" y="23026687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127</xdr:row>
      <xdr:rowOff>47625</xdr:rowOff>
    </xdr:from>
    <xdr:ext cx="511175" cy="517525"/>
    <xdr:pic>
      <xdr:nvPicPr>
        <xdr:cNvPr id="62" name="図 10" descr="boal.jpg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4874875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131</xdr:row>
      <xdr:rowOff>47625</xdr:rowOff>
    </xdr:from>
    <xdr:ext cx="511175" cy="517525"/>
    <xdr:pic>
      <xdr:nvPicPr>
        <xdr:cNvPr id="63" name="図 11" descr="boal.jpg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100" y="15478125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61912</xdr:colOff>
      <xdr:row>135</xdr:row>
      <xdr:rowOff>35719</xdr:rowOff>
    </xdr:from>
    <xdr:ext cx="511175" cy="517525"/>
    <xdr:pic>
      <xdr:nvPicPr>
        <xdr:cNvPr id="64" name="図 11" descr="boal.jpg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068" y="22383750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111</xdr:row>
      <xdr:rowOff>57150</xdr:rowOff>
    </xdr:from>
    <xdr:ext cx="534266" cy="494434"/>
    <xdr:pic>
      <xdr:nvPicPr>
        <xdr:cNvPr id="43" name="図 37" descr="boal.jpg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131" y="12761119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110</xdr:row>
      <xdr:rowOff>228599</xdr:rowOff>
    </xdr:from>
    <xdr:to>
      <xdr:col>6</xdr:col>
      <xdr:colOff>67733</xdr:colOff>
      <xdr:row>111</xdr:row>
      <xdr:rowOff>16932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545306" y="12527755"/>
          <a:ext cx="677333" cy="193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110</xdr:row>
      <xdr:rowOff>16934</xdr:rowOff>
    </xdr:from>
    <xdr:to>
      <xdr:col>9</xdr:col>
      <xdr:colOff>42333</xdr:colOff>
      <xdr:row>110</xdr:row>
      <xdr:rowOff>206375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825817" y="12316090"/>
          <a:ext cx="835766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115</xdr:row>
      <xdr:rowOff>57150</xdr:rowOff>
    </xdr:from>
    <xdr:ext cx="534265" cy="494435"/>
    <xdr:pic>
      <xdr:nvPicPr>
        <xdr:cNvPr id="49" name="図 7" descr="boal.jpg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9869" y="13380244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119</xdr:row>
      <xdr:rowOff>47625</xdr:rowOff>
    </xdr:from>
    <xdr:ext cx="515216" cy="503959"/>
    <xdr:pic>
      <xdr:nvPicPr>
        <xdr:cNvPr id="50" name="図 8" descr="boal.jpg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031" y="13989844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123</xdr:row>
      <xdr:rowOff>47625</xdr:rowOff>
    </xdr:from>
    <xdr:ext cx="534266" cy="494434"/>
    <xdr:pic>
      <xdr:nvPicPr>
        <xdr:cNvPr id="51" name="図 9" descr="boal.jpg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14608969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38100</xdr:colOff>
      <xdr:row>139</xdr:row>
      <xdr:rowOff>47625</xdr:rowOff>
    </xdr:from>
    <xdr:ext cx="534266" cy="494434"/>
    <xdr:pic>
      <xdr:nvPicPr>
        <xdr:cNvPr id="52" name="図 11" descr="boal.jpg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944" y="17085469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127</xdr:row>
      <xdr:rowOff>47625</xdr:rowOff>
    </xdr:from>
    <xdr:ext cx="511175" cy="517525"/>
    <xdr:pic>
      <xdr:nvPicPr>
        <xdr:cNvPr id="53" name="図 10" descr="boal.jpg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6881" y="15228094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131</xdr:row>
      <xdr:rowOff>47625</xdr:rowOff>
    </xdr:from>
    <xdr:ext cx="511175" cy="517525"/>
    <xdr:pic>
      <xdr:nvPicPr>
        <xdr:cNvPr id="54" name="図 11" descr="boal.jpg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569" y="15847219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135</xdr:row>
      <xdr:rowOff>47625</xdr:rowOff>
    </xdr:from>
    <xdr:ext cx="511175" cy="517525"/>
    <xdr:pic>
      <xdr:nvPicPr>
        <xdr:cNvPr id="65" name="図 11" descr="boal.jpg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4256" y="16466344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7"/>
  <sheetViews>
    <sheetView tabSelected="1" workbookViewId="0">
      <selection activeCell="B1" sqref="B1:H1"/>
    </sheetView>
  </sheetViews>
  <sheetFormatPr defaultRowHeight="13.5" x14ac:dyDescent="0.15"/>
  <cols>
    <col min="1" max="1" width="3.25" style="21" customWidth="1"/>
    <col min="2" max="2" width="6.125" style="1" customWidth="1"/>
    <col min="3" max="3" width="29.25" style="1" customWidth="1"/>
    <col min="4" max="10" width="6.125" style="1" customWidth="1"/>
    <col min="11" max="11" width="8.875" customWidth="1"/>
    <col min="12" max="12" width="11.25" customWidth="1"/>
    <col min="13" max="13" width="5.625" customWidth="1"/>
  </cols>
  <sheetData>
    <row r="1" spans="2:11" ht="21.75" customHeight="1" thickBot="1" x14ac:dyDescent="0.2">
      <c r="B1" s="80" t="str">
        <f>星取表!C1</f>
        <v>平成29年度 第９回 函館地区カブスリーグU-15</v>
      </c>
      <c r="C1" s="81"/>
      <c r="D1" s="81"/>
      <c r="E1" s="81"/>
      <c r="F1" s="81"/>
      <c r="G1" s="81"/>
      <c r="H1" s="81"/>
      <c r="I1" s="81" t="s">
        <v>22</v>
      </c>
      <c r="J1" s="81"/>
      <c r="K1" s="82"/>
    </row>
    <row r="2" spans="2:11" ht="11.25" customHeight="1" x14ac:dyDescent="0.15">
      <c r="B2" s="3"/>
      <c r="C2" s="3"/>
      <c r="D2" s="3"/>
      <c r="E2" s="3"/>
      <c r="F2" s="3"/>
      <c r="G2" s="3"/>
      <c r="H2" s="3"/>
      <c r="I2" s="3"/>
      <c r="J2" s="3"/>
    </row>
    <row r="3" spans="2:11" ht="21.75" customHeight="1" x14ac:dyDescent="0.15">
      <c r="C3" s="20" t="s">
        <v>25</v>
      </c>
      <c r="D3" s="10"/>
      <c r="E3" s="10"/>
      <c r="F3" s="10"/>
      <c r="G3" s="79" t="s">
        <v>24</v>
      </c>
      <c r="H3" s="79"/>
      <c r="I3" s="83" t="str">
        <f>星取表!BJ2</f>
        <v>7月29日(土)</v>
      </c>
      <c r="J3" s="83"/>
      <c r="K3" s="83"/>
    </row>
    <row r="4" spans="2:11" ht="21.75" customHeight="1" x14ac:dyDescent="0.15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</row>
    <row r="5" spans="2:11" ht="21.75" customHeight="1" x14ac:dyDescent="0.15">
      <c r="B5" s="16">
        <v>1</v>
      </c>
      <c r="C5" s="17" t="str">
        <f>VLOOKUP($B5,星取表!$A$4:$BX$35,3,0)</f>
        <v>上磯中</v>
      </c>
      <c r="D5" s="16">
        <f>VLOOKUP($B5,星取表!$A$4:$BX$35,66,0)</f>
        <v>28</v>
      </c>
      <c r="E5" s="16">
        <f>VLOOKUP($B5,星取表!$A$4:$BX$35,58,0)</f>
        <v>10</v>
      </c>
      <c r="F5" s="16">
        <f>VLOOKUP($B5,星取表!$A$4:$BX$35,60,0)</f>
        <v>9</v>
      </c>
      <c r="G5" s="16">
        <f>VLOOKUP($B5,星取表!$A$4:$BX$35,62,0)</f>
        <v>1</v>
      </c>
      <c r="H5" s="16">
        <f>VLOOKUP($B5,星取表!$A$4:$BX$35,64,0)</f>
        <v>0</v>
      </c>
      <c r="I5" s="16">
        <f>VLOOKUP($B5,星取表!$A$4:$BX$35,68,0)</f>
        <v>45</v>
      </c>
      <c r="J5" s="16">
        <f>VLOOKUP($B5,星取表!$A$4:$BX$35,70,0)</f>
        <v>3</v>
      </c>
      <c r="K5" s="16">
        <f>VLOOKUP($B5,星取表!$A$4:$BX$35,72,0)</f>
        <v>42</v>
      </c>
    </row>
    <row r="6" spans="2:11" ht="21.75" customHeight="1" x14ac:dyDescent="0.15">
      <c r="B6" s="18">
        <v>2</v>
      </c>
      <c r="C6" s="19" t="str">
        <f>VLOOKUP($B6,星取表!$A$4:$BX$35,3,0)</f>
        <v>五稜郭中</v>
      </c>
      <c r="D6" s="18">
        <f>VLOOKUP($B6,星取表!$A$4:$BX$35,66,0)</f>
        <v>25</v>
      </c>
      <c r="E6" s="18">
        <f>VLOOKUP($B6,星取表!$A$4:$BX$35,58,0)</f>
        <v>10</v>
      </c>
      <c r="F6" s="18">
        <f>VLOOKUP($B6,星取表!$A$4:$BX$35,60,0)</f>
        <v>8</v>
      </c>
      <c r="G6" s="18">
        <f>VLOOKUP($B6,星取表!$A$4:$BX$35,62,0)</f>
        <v>1</v>
      </c>
      <c r="H6" s="18">
        <f>VLOOKUP($B6,星取表!$A$4:$BX$35,64,0)</f>
        <v>1</v>
      </c>
      <c r="I6" s="18">
        <f>VLOOKUP($B6,星取表!$A$4:$BX$35,68,0)</f>
        <v>29</v>
      </c>
      <c r="J6" s="18">
        <f>VLOOKUP($B6,星取表!$A$4:$BX$35,70,0)</f>
        <v>3</v>
      </c>
      <c r="K6" s="18">
        <f>VLOOKUP($B6,星取表!$A$4:$BX$35,72,0)</f>
        <v>26</v>
      </c>
    </row>
    <row r="7" spans="2:11" ht="21.75" customHeight="1" x14ac:dyDescent="0.15">
      <c r="B7" s="16">
        <v>3</v>
      </c>
      <c r="C7" s="17" t="str">
        <f>VLOOKUP($B7,星取表!$A$4:$BX$35,3,0)</f>
        <v>七飯中</v>
      </c>
      <c r="D7" s="16">
        <f>VLOOKUP($B7,星取表!$A$4:$BX$35,66,0)</f>
        <v>24</v>
      </c>
      <c r="E7" s="16">
        <f>VLOOKUP($B7,星取表!$A$4:$BX$35,58,0)</f>
        <v>11</v>
      </c>
      <c r="F7" s="16">
        <f>VLOOKUP($B7,星取表!$A$4:$BX$35,60,0)</f>
        <v>8</v>
      </c>
      <c r="G7" s="16">
        <f>VLOOKUP($B7,星取表!$A$4:$BX$35,62,0)</f>
        <v>0</v>
      </c>
      <c r="H7" s="16">
        <f>VLOOKUP($B7,星取表!$A$4:$BX$35,64,0)</f>
        <v>3</v>
      </c>
      <c r="I7" s="16">
        <f>VLOOKUP($B7,星取表!$A$4:$BX$35,68,0)</f>
        <v>27</v>
      </c>
      <c r="J7" s="16">
        <f>VLOOKUP($B7,星取表!$A$4:$BX$35,70,0)</f>
        <v>10</v>
      </c>
      <c r="K7" s="16">
        <f>VLOOKUP($B7,星取表!$A$4:$BX$35,72,0)</f>
        <v>17</v>
      </c>
    </row>
    <row r="8" spans="2:11" ht="21.75" customHeight="1" x14ac:dyDescent="0.15">
      <c r="B8" s="18">
        <v>4</v>
      </c>
      <c r="C8" s="19" t="str">
        <f>VLOOKUP($B8,星取表!$A$4:$BX$35,3,0)</f>
        <v>港中</v>
      </c>
      <c r="D8" s="18">
        <f>VLOOKUP($B8,星取表!$A$4:$BX$35,66,0)</f>
        <v>21</v>
      </c>
      <c r="E8" s="18">
        <f>VLOOKUP($B8,星取表!$A$4:$BX$35,58,0)</f>
        <v>11</v>
      </c>
      <c r="F8" s="18">
        <f>VLOOKUP($B8,星取表!$A$4:$BX$35,60,0)</f>
        <v>7</v>
      </c>
      <c r="G8" s="18">
        <f>VLOOKUP($B8,星取表!$A$4:$BX$35,62,0)</f>
        <v>0</v>
      </c>
      <c r="H8" s="18">
        <f>VLOOKUP($B8,星取表!$A$4:$BX$35,64,0)</f>
        <v>4</v>
      </c>
      <c r="I8" s="18">
        <f>VLOOKUP($B8,星取表!$A$4:$BX$35,68,0)</f>
        <v>25</v>
      </c>
      <c r="J8" s="18">
        <f>VLOOKUP($B8,星取表!$A$4:$BX$35,70,0)</f>
        <v>14</v>
      </c>
      <c r="K8" s="18">
        <f>VLOOKUP($B8,星取表!$A$4:$BX$35,72,0)</f>
        <v>11</v>
      </c>
    </row>
    <row r="9" spans="2:11" ht="21.75" customHeight="1" x14ac:dyDescent="0.15">
      <c r="B9" s="16">
        <v>5</v>
      </c>
      <c r="C9" s="17" t="str">
        <f>VLOOKUP($B9,星取表!$A$4:$BX$35,3,0)</f>
        <v>亀田中</v>
      </c>
      <c r="D9" s="16">
        <f>VLOOKUP($B9,星取表!$A$4:$BX$35,66,0)</f>
        <v>10</v>
      </c>
      <c r="E9" s="16">
        <f>VLOOKUP($B9,星取表!$A$4:$BX$35,58,0)</f>
        <v>10</v>
      </c>
      <c r="F9" s="16">
        <f>VLOOKUP($B9,星取表!$A$4:$BX$35,60,0)</f>
        <v>3</v>
      </c>
      <c r="G9" s="16">
        <f>VLOOKUP($B9,星取表!$A$4:$BX$35,62,0)</f>
        <v>1</v>
      </c>
      <c r="H9" s="16">
        <f>VLOOKUP($B9,星取表!$A$4:$BX$35,64,0)</f>
        <v>6</v>
      </c>
      <c r="I9" s="16">
        <f>VLOOKUP($B9,星取表!$A$4:$BX$35,68,0)</f>
        <v>8</v>
      </c>
      <c r="J9" s="16">
        <f>VLOOKUP($B9,星取表!$A$4:$BX$35,70,0)</f>
        <v>39</v>
      </c>
      <c r="K9" s="16">
        <f>VLOOKUP($B9,星取表!$A$4:$BX$35,72,0)</f>
        <v>-31</v>
      </c>
    </row>
    <row r="10" spans="2:11" ht="21.75" customHeight="1" x14ac:dyDescent="0.15">
      <c r="B10" s="18">
        <v>6</v>
      </c>
      <c r="C10" s="19" t="str">
        <f>VLOOKUP($B10,星取表!$A$4:$BX$35,3,0)</f>
        <v>浜分中</v>
      </c>
      <c r="D10" s="18">
        <f>VLOOKUP($B10,星取表!$A$4:$BX$35,66,0)</f>
        <v>9</v>
      </c>
      <c r="E10" s="18">
        <f>VLOOKUP($B10,星取表!$A$4:$BX$35,58,0)</f>
        <v>10</v>
      </c>
      <c r="F10" s="18">
        <f>VLOOKUP($B10,星取表!$A$4:$BX$35,60,0)</f>
        <v>3</v>
      </c>
      <c r="G10" s="18">
        <f>VLOOKUP($B10,星取表!$A$4:$BX$35,62,0)</f>
        <v>0</v>
      </c>
      <c r="H10" s="18">
        <f>VLOOKUP($B10,星取表!$A$4:$BX$35,64,0)</f>
        <v>7</v>
      </c>
      <c r="I10" s="18">
        <f>VLOOKUP($B10,星取表!$A$4:$BX$35,68,0)</f>
        <v>17</v>
      </c>
      <c r="J10" s="18">
        <f>VLOOKUP($B10,星取表!$A$4:$BX$35,70,0)</f>
        <v>21</v>
      </c>
      <c r="K10" s="18">
        <f>VLOOKUP($B10,星取表!$A$4:$BX$35,72,0)</f>
        <v>-4</v>
      </c>
    </row>
    <row r="11" spans="2:11" ht="21.75" customHeight="1" x14ac:dyDescent="0.15">
      <c r="B11" s="16">
        <v>7</v>
      </c>
      <c r="C11" s="17" t="str">
        <f>VLOOKUP($B11,星取表!$A$4:$BX$35,3,0)</f>
        <v>森・砂原</v>
      </c>
      <c r="D11" s="16">
        <f>VLOOKUP($B11,星取表!$A$4:$BX$35,66,0)</f>
        <v>3</v>
      </c>
      <c r="E11" s="16">
        <f>VLOOKUP($B11,星取表!$A$4:$BX$35,58,0)</f>
        <v>9</v>
      </c>
      <c r="F11" s="16">
        <f>VLOOKUP($B11,星取表!$A$4:$BX$35,60,0)</f>
        <v>1</v>
      </c>
      <c r="G11" s="16">
        <f>VLOOKUP($B11,星取表!$A$4:$BX$35,62,0)</f>
        <v>0</v>
      </c>
      <c r="H11" s="16">
        <f>VLOOKUP($B11,星取表!$A$4:$BX$35,64,0)</f>
        <v>8</v>
      </c>
      <c r="I11" s="16">
        <f>VLOOKUP($B11,星取表!$A$4:$BX$35,68,0)</f>
        <v>9</v>
      </c>
      <c r="J11" s="16">
        <f>VLOOKUP($B11,星取表!$A$4:$BX$35,70,0)</f>
        <v>35</v>
      </c>
      <c r="K11" s="16">
        <f>VLOOKUP($B11,星取表!$A$4:$BX$35,72,0)</f>
        <v>-26</v>
      </c>
    </row>
    <row r="12" spans="2:11" ht="21.75" customHeight="1" x14ac:dyDescent="0.15">
      <c r="B12" s="18">
        <v>8</v>
      </c>
      <c r="C12" s="19" t="str">
        <f>VLOOKUP($B12,星取表!$A$4:$BX$35,3,0)</f>
        <v>桔梗中</v>
      </c>
      <c r="D12" s="18">
        <f>VLOOKUP($B12,星取表!$A$4:$BX$35,66,0)</f>
        <v>1</v>
      </c>
      <c r="E12" s="18">
        <f>VLOOKUP($B12,星取表!$A$4:$BX$35,58,0)</f>
        <v>11</v>
      </c>
      <c r="F12" s="18">
        <f>VLOOKUP($B12,星取表!$A$4:$BX$35,60,0)</f>
        <v>0</v>
      </c>
      <c r="G12" s="18">
        <f>VLOOKUP($B12,星取表!$A$4:$BX$35,62,0)</f>
        <v>1</v>
      </c>
      <c r="H12" s="18">
        <f>VLOOKUP($B12,星取表!$A$4:$BX$35,64,0)</f>
        <v>10</v>
      </c>
      <c r="I12" s="18">
        <f>VLOOKUP($B12,星取表!$A$4:$BX$35,68,0)</f>
        <v>4</v>
      </c>
      <c r="J12" s="18">
        <f>VLOOKUP($B12,星取表!$A$4:$BX$35,70,0)</f>
        <v>39</v>
      </c>
      <c r="K12" s="18">
        <f>VLOOKUP($B12,星取表!$A$4:$BX$35,72,0)</f>
        <v>-35</v>
      </c>
    </row>
    <row r="13" spans="2:11" ht="11.25" customHeight="1" x14ac:dyDescent="0.15">
      <c r="B13"/>
      <c r="C13"/>
      <c r="D13"/>
      <c r="E13"/>
      <c r="F13"/>
      <c r="G13"/>
      <c r="H13"/>
      <c r="I13"/>
      <c r="J13"/>
    </row>
    <row r="14" spans="2:11" ht="21.75" customHeight="1" x14ac:dyDescent="0.15">
      <c r="C14" s="20" t="s">
        <v>26</v>
      </c>
      <c r="D14" s="10"/>
      <c r="E14" s="10"/>
      <c r="F14" s="10"/>
      <c r="G14" s="79"/>
      <c r="H14" s="79"/>
      <c r="I14" s="79"/>
      <c r="J14" s="79"/>
      <c r="K14" s="79"/>
    </row>
    <row r="15" spans="2:11" ht="21.75" customHeight="1" x14ac:dyDescent="0.15">
      <c r="B15" s="4" t="s">
        <v>0</v>
      </c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</row>
    <row r="16" spans="2:11" ht="21.75" customHeight="1" x14ac:dyDescent="0.15">
      <c r="B16" s="16">
        <v>1</v>
      </c>
      <c r="C16" s="17" t="str">
        <f>VLOOKUP($B16,星取表!$A$40:$BX$71,3,0)</f>
        <v>バロンドール</v>
      </c>
      <c r="D16" s="16">
        <f>VLOOKUP($B16,星取表!$A$40:$BX$71,66,0)</f>
        <v>21</v>
      </c>
      <c r="E16" s="16">
        <f>VLOOKUP($B16,星取表!$A$40:$BX$71,58,0)</f>
        <v>9</v>
      </c>
      <c r="F16" s="16">
        <f>VLOOKUP($B16,星取表!$A$40:$BX$71,60,0)</f>
        <v>7</v>
      </c>
      <c r="G16" s="16">
        <f>VLOOKUP($B16,星取表!$A$40:$BX$71,62,0)</f>
        <v>0</v>
      </c>
      <c r="H16" s="16">
        <f>VLOOKUP($B16,星取表!$A$40:$BX$71,64,0)</f>
        <v>2</v>
      </c>
      <c r="I16" s="16">
        <f>VLOOKUP($B16,星取表!$A$40:$BX$71,68,0)</f>
        <v>21</v>
      </c>
      <c r="J16" s="16">
        <f>VLOOKUP($B16,星取表!$A$40:$BX$71,70,0)</f>
        <v>7</v>
      </c>
      <c r="K16" s="16">
        <f>VLOOKUP($B16,星取表!$A$40:$BX$71,72,0)</f>
        <v>14</v>
      </c>
    </row>
    <row r="17" spans="2:11" ht="21.75" customHeight="1" x14ac:dyDescent="0.15">
      <c r="B17" s="18">
        <v>2</v>
      </c>
      <c r="C17" s="19" t="str">
        <f>VLOOKUP($B17,星取表!$A$40:$BX$71,3,0)</f>
        <v>的場中</v>
      </c>
      <c r="D17" s="18">
        <f>VLOOKUP($B17,星取表!$A$40:$BX$71,66,0)</f>
        <v>19</v>
      </c>
      <c r="E17" s="18">
        <f>VLOOKUP($B17,星取表!$A$40:$BX$71,58,0)</f>
        <v>9</v>
      </c>
      <c r="F17" s="18">
        <f>VLOOKUP($B17,星取表!$A$40:$BX$71,60,0)</f>
        <v>6</v>
      </c>
      <c r="G17" s="18">
        <f>VLOOKUP($B17,星取表!$A$40:$BX$71,62,0)</f>
        <v>1</v>
      </c>
      <c r="H17" s="18">
        <f>VLOOKUP($B17,星取表!$A$40:$BX$71,64,0)</f>
        <v>2</v>
      </c>
      <c r="I17" s="18">
        <f>VLOOKUP($B17,星取表!$A$40:$BX$71,68,0)</f>
        <v>26</v>
      </c>
      <c r="J17" s="18">
        <f>VLOOKUP($B17,星取表!$A$40:$BX$71,70,0)</f>
        <v>9</v>
      </c>
      <c r="K17" s="18">
        <f>VLOOKUP($B17,星取表!$A$40:$BX$71,72,0)</f>
        <v>17</v>
      </c>
    </row>
    <row r="18" spans="2:11" ht="21.75" customHeight="1" x14ac:dyDescent="0.15">
      <c r="B18" s="16">
        <v>3</v>
      </c>
      <c r="C18" s="17" t="str">
        <f>VLOOKUP($B18,星取表!$A$40:$BX$71,3,0)</f>
        <v>本通中</v>
      </c>
      <c r="D18" s="16">
        <f>VLOOKUP($B18,星取表!$A$40:$BX$71,66,0)</f>
        <v>16</v>
      </c>
      <c r="E18" s="16">
        <f>VLOOKUP($B18,星取表!$A$40:$BX$71,58,0)</f>
        <v>8</v>
      </c>
      <c r="F18" s="16">
        <f>VLOOKUP($B18,星取表!$A$40:$BX$71,60,0)</f>
        <v>5</v>
      </c>
      <c r="G18" s="16">
        <f>VLOOKUP($B18,星取表!$A$40:$BX$71,62,0)</f>
        <v>1</v>
      </c>
      <c r="H18" s="16">
        <f>VLOOKUP($B18,星取表!$A$40:$BX$71,64,0)</f>
        <v>2</v>
      </c>
      <c r="I18" s="16">
        <f>VLOOKUP($B18,星取表!$A$40:$BX$71,68,0)</f>
        <v>20</v>
      </c>
      <c r="J18" s="16">
        <f>VLOOKUP($B18,星取表!$A$40:$BX$71,70,0)</f>
        <v>9</v>
      </c>
      <c r="K18" s="16">
        <f>VLOOKUP($B18,星取表!$A$40:$BX$71,72,0)</f>
        <v>11</v>
      </c>
    </row>
    <row r="19" spans="2:11" ht="21.75" customHeight="1" x14ac:dyDescent="0.15">
      <c r="B19" s="18">
        <v>4</v>
      </c>
      <c r="C19" s="19" t="str">
        <f>VLOOKUP($B19,星取表!$A$40:$BX$71,3,0)</f>
        <v>北中</v>
      </c>
      <c r="D19" s="18">
        <f>VLOOKUP($B19,星取表!$A$40:$BX$71,66,0)</f>
        <v>13</v>
      </c>
      <c r="E19" s="18">
        <f>VLOOKUP($B19,星取表!$A$40:$BX$71,58,0)</f>
        <v>9</v>
      </c>
      <c r="F19" s="18">
        <f>VLOOKUP($B19,星取表!$A$40:$BX$71,60,0)</f>
        <v>4</v>
      </c>
      <c r="G19" s="18">
        <f>VLOOKUP($B19,星取表!$A$40:$BX$71,62,0)</f>
        <v>1</v>
      </c>
      <c r="H19" s="18">
        <f>VLOOKUP($B19,星取表!$A$40:$BX$71,64,0)</f>
        <v>4</v>
      </c>
      <c r="I19" s="18">
        <f>VLOOKUP($B19,星取表!$A$40:$BX$71,68,0)</f>
        <v>11</v>
      </c>
      <c r="J19" s="18">
        <f>VLOOKUP($B19,星取表!$A$40:$BX$71,70,0)</f>
        <v>15</v>
      </c>
      <c r="K19" s="18">
        <f>VLOOKUP($B19,星取表!$A$40:$BX$71,72,0)</f>
        <v>-4</v>
      </c>
    </row>
    <row r="20" spans="2:11" ht="21.75" customHeight="1" x14ac:dyDescent="0.15">
      <c r="B20" s="16">
        <v>5</v>
      </c>
      <c r="C20" s="17" t="str">
        <f>VLOOKUP($B20,星取表!$A$40:$BX$71,3,0)</f>
        <v>上磯中B</v>
      </c>
      <c r="D20" s="16">
        <f>VLOOKUP($B20,星取表!$A$40:$BX$71,66,0)</f>
        <v>10</v>
      </c>
      <c r="E20" s="16">
        <f>VLOOKUP($B20,星取表!$A$40:$BX$71,58,0)</f>
        <v>8</v>
      </c>
      <c r="F20" s="16">
        <f>VLOOKUP($B20,星取表!$A$40:$BX$71,60,0)</f>
        <v>3</v>
      </c>
      <c r="G20" s="16">
        <f>VLOOKUP($B20,星取表!$A$40:$BX$71,62,0)</f>
        <v>1</v>
      </c>
      <c r="H20" s="16">
        <f>VLOOKUP($B20,星取表!$A$40:$BX$71,64,0)</f>
        <v>4</v>
      </c>
      <c r="I20" s="16">
        <f>VLOOKUP($B20,星取表!$A$40:$BX$71,68,0)</f>
        <v>12</v>
      </c>
      <c r="J20" s="16">
        <f>VLOOKUP($B20,星取表!$A$40:$BX$71,70,0)</f>
        <v>13</v>
      </c>
      <c r="K20" s="16">
        <f>VLOOKUP($B20,星取表!$A$40:$BX$71,72,0)</f>
        <v>-1</v>
      </c>
    </row>
    <row r="21" spans="2:11" ht="21.75" customHeight="1" x14ac:dyDescent="0.15">
      <c r="B21" s="18">
        <v>6</v>
      </c>
      <c r="C21" s="19" t="str">
        <f>VLOOKUP($B21,星取表!$A$40:$BX$71,3,0)</f>
        <v>長万部・八雲</v>
      </c>
      <c r="D21" s="18">
        <f>VLOOKUP($B21,星取表!$A$40:$BX$71,66,0)</f>
        <v>10</v>
      </c>
      <c r="E21" s="18">
        <f>VLOOKUP($B21,星取表!$A$40:$BX$71,58,0)</f>
        <v>9</v>
      </c>
      <c r="F21" s="18">
        <f>VLOOKUP($B21,星取表!$A$40:$BX$71,60,0)</f>
        <v>3</v>
      </c>
      <c r="G21" s="18">
        <f>VLOOKUP($B21,星取表!$A$40:$BX$71,62,0)</f>
        <v>1</v>
      </c>
      <c r="H21" s="18">
        <f>VLOOKUP($B21,星取表!$A$40:$BX$71,64,0)</f>
        <v>5</v>
      </c>
      <c r="I21" s="18">
        <f>VLOOKUP($B21,星取表!$A$40:$BX$71,68,0)</f>
        <v>16</v>
      </c>
      <c r="J21" s="18">
        <f>VLOOKUP($B21,星取表!$A$40:$BX$71,70,0)</f>
        <v>28</v>
      </c>
      <c r="K21" s="18">
        <f>VLOOKUP($B21,星取表!$A$40:$BX$71,72,0)</f>
        <v>-12</v>
      </c>
    </row>
    <row r="22" spans="2:11" ht="21.75" customHeight="1" x14ac:dyDescent="0.15">
      <c r="B22" s="16">
        <v>7</v>
      </c>
      <c r="C22" s="17" t="str">
        <f>VLOOKUP($B22,星取表!$A$40:$BX$71,3,0)</f>
        <v>湯川中</v>
      </c>
      <c r="D22" s="16">
        <f>VLOOKUP($B22,星取表!$A$40:$BX$71,66,0)</f>
        <v>6</v>
      </c>
      <c r="E22" s="16">
        <f>VLOOKUP($B22,星取表!$A$40:$BX$71,58,0)</f>
        <v>8</v>
      </c>
      <c r="F22" s="16">
        <f>VLOOKUP($B22,星取表!$A$40:$BX$71,60,0)</f>
        <v>1</v>
      </c>
      <c r="G22" s="16">
        <f>VLOOKUP($B22,星取表!$A$40:$BX$71,62,0)</f>
        <v>3</v>
      </c>
      <c r="H22" s="16">
        <f>VLOOKUP($B22,星取表!$A$40:$BX$71,64,0)</f>
        <v>4</v>
      </c>
      <c r="I22" s="16">
        <f>VLOOKUP($B22,星取表!$A$40:$BX$71,68,0)</f>
        <v>10</v>
      </c>
      <c r="J22" s="16">
        <f>VLOOKUP($B22,星取表!$A$40:$BX$71,70,0)</f>
        <v>19</v>
      </c>
      <c r="K22" s="16">
        <f>VLOOKUP($B22,星取表!$A$40:$BX$71,72,0)</f>
        <v>-9</v>
      </c>
    </row>
    <row r="23" spans="2:11" ht="21.75" customHeight="1" x14ac:dyDescent="0.15">
      <c r="B23" s="18">
        <v>8</v>
      </c>
      <c r="C23" s="19" t="str">
        <f>VLOOKUP($B23,星取表!$A$40:$BX$71,3,0)</f>
        <v>赤川中</v>
      </c>
      <c r="D23" s="18">
        <f>VLOOKUP($B23,星取表!$A$40:$BX$71,66,0)</f>
        <v>3</v>
      </c>
      <c r="E23" s="18">
        <f>VLOOKUP($B23,星取表!$A$40:$BX$71,58,0)</f>
        <v>8</v>
      </c>
      <c r="F23" s="18">
        <f>VLOOKUP($B23,星取表!$A$40:$BX$71,60,0)</f>
        <v>1</v>
      </c>
      <c r="G23" s="18">
        <f>VLOOKUP($B23,星取表!$A$40:$BX$71,62,0)</f>
        <v>0</v>
      </c>
      <c r="H23" s="18">
        <f>VLOOKUP($B23,星取表!$A$40:$BX$71,64,0)</f>
        <v>7</v>
      </c>
      <c r="I23" s="18">
        <f>VLOOKUP($B23,星取表!$A$40:$BX$71,68,0)</f>
        <v>3</v>
      </c>
      <c r="J23" s="18">
        <f>VLOOKUP($B23,星取表!$A$40:$BX$71,70,0)</f>
        <v>19</v>
      </c>
      <c r="K23" s="18">
        <f>VLOOKUP($B23,星取表!$A$40:$BX$71,72,0)</f>
        <v>-16</v>
      </c>
    </row>
    <row r="24" spans="2:11" ht="11.25" customHeight="1" x14ac:dyDescent="0.15">
      <c r="B24"/>
      <c r="C24"/>
      <c r="D24"/>
      <c r="E24"/>
      <c r="F24"/>
      <c r="G24"/>
      <c r="H24"/>
      <c r="I24"/>
      <c r="J24"/>
    </row>
    <row r="25" spans="2:11" ht="21.75" customHeight="1" x14ac:dyDescent="0.15">
      <c r="C25" s="20" t="s">
        <v>27</v>
      </c>
      <c r="D25" s="10"/>
      <c r="E25" s="10"/>
      <c r="F25" s="10"/>
      <c r="G25" s="79"/>
      <c r="H25" s="79"/>
      <c r="I25" s="79"/>
      <c r="J25" s="79"/>
      <c r="K25" s="79"/>
    </row>
    <row r="26" spans="2:11" ht="21.75" customHeight="1" x14ac:dyDescent="0.15">
      <c r="B26" s="4" t="s">
        <v>0</v>
      </c>
      <c r="C26" s="4" t="s">
        <v>1</v>
      </c>
      <c r="D26" s="4" t="s">
        <v>2</v>
      </c>
      <c r="E26" s="4" t="s">
        <v>3</v>
      </c>
      <c r="F26" s="4" t="s">
        <v>4</v>
      </c>
      <c r="G26" s="4" t="s">
        <v>5</v>
      </c>
      <c r="H26" s="4" t="s">
        <v>6</v>
      </c>
      <c r="I26" s="4" t="s">
        <v>7</v>
      </c>
      <c r="J26" s="4" t="s">
        <v>8</v>
      </c>
      <c r="K26" s="4" t="s">
        <v>9</v>
      </c>
    </row>
    <row r="27" spans="2:11" ht="21.75" customHeight="1" x14ac:dyDescent="0.15">
      <c r="B27" s="16">
        <v>1</v>
      </c>
      <c r="C27" s="17" t="str">
        <f>VLOOKUP($B27,星取表!$A$76:$BX$107,3,0)</f>
        <v>コラソン</v>
      </c>
      <c r="D27" s="16">
        <f>VLOOKUP($B27,星取表!$A$76:$BX$107,66,0)</f>
        <v>27</v>
      </c>
      <c r="E27" s="16">
        <f>VLOOKUP($B27,星取表!$A$76:$BX$107,58,0)</f>
        <v>10</v>
      </c>
      <c r="F27" s="16">
        <f>VLOOKUP($B27,星取表!$A$76:$BX$107,60,0)</f>
        <v>9</v>
      </c>
      <c r="G27" s="16">
        <f>VLOOKUP($B27,星取表!$A$76:$BX$107,62,0)</f>
        <v>0</v>
      </c>
      <c r="H27" s="16">
        <f>VLOOKUP($B27,星取表!$A$76:$BX$107,64,0)</f>
        <v>1</v>
      </c>
      <c r="I27" s="16">
        <f>VLOOKUP($B27,星取表!$A$76:$BX$107,68,0)</f>
        <v>57</v>
      </c>
      <c r="J27" s="16">
        <f>VLOOKUP($B27,星取表!$A$76:$BX$107,70,0)</f>
        <v>8</v>
      </c>
      <c r="K27" s="16">
        <f>VLOOKUP($B27,星取表!$A$76:$BX$107,72,0)</f>
        <v>49</v>
      </c>
    </row>
    <row r="28" spans="2:11" ht="21.75" customHeight="1" x14ac:dyDescent="0.15">
      <c r="B28" s="18">
        <v>2</v>
      </c>
      <c r="C28" s="19" t="str">
        <f>VLOOKUP($B28,星取表!$A$76:$BX$107,3,0)</f>
        <v>乙部中</v>
      </c>
      <c r="D28" s="18">
        <f>VLOOKUP($B28,星取表!$A$76:$BX$107,66,0)</f>
        <v>21</v>
      </c>
      <c r="E28" s="18">
        <f>VLOOKUP($B28,星取表!$A$76:$BX$107,58,0)</f>
        <v>10</v>
      </c>
      <c r="F28" s="18">
        <f>VLOOKUP($B28,星取表!$A$76:$BX$107,60,0)</f>
        <v>7</v>
      </c>
      <c r="G28" s="18">
        <f>VLOOKUP($B28,星取表!$A$76:$BX$107,62,0)</f>
        <v>0</v>
      </c>
      <c r="H28" s="18">
        <f>VLOOKUP($B28,星取表!$A$76:$BX$107,64,0)</f>
        <v>3</v>
      </c>
      <c r="I28" s="18">
        <f>VLOOKUP($B28,星取表!$A$76:$BX$107,68,0)</f>
        <v>43</v>
      </c>
      <c r="J28" s="18">
        <f>VLOOKUP($B28,星取表!$A$76:$BX$107,70,0)</f>
        <v>9</v>
      </c>
      <c r="K28" s="18">
        <f>VLOOKUP($B28,星取表!$A$76:$BX$107,72,0)</f>
        <v>34</v>
      </c>
    </row>
    <row r="29" spans="2:11" ht="21.75" customHeight="1" x14ac:dyDescent="0.15">
      <c r="B29" s="16">
        <v>3</v>
      </c>
      <c r="C29" s="17" t="str">
        <f>VLOOKUP($B29,星取表!$A$76:$BX$107,3,0)</f>
        <v>瀬棚・北檜山</v>
      </c>
      <c r="D29" s="16">
        <f>VLOOKUP($B29,星取表!$A$76:$BX$107,66,0)</f>
        <v>19</v>
      </c>
      <c r="E29" s="16">
        <f>VLOOKUP($B29,星取表!$A$76:$BX$107,58,0)</f>
        <v>9</v>
      </c>
      <c r="F29" s="16">
        <f>VLOOKUP($B29,星取表!$A$76:$BX$107,60,0)</f>
        <v>6</v>
      </c>
      <c r="G29" s="16">
        <f>VLOOKUP($B29,星取表!$A$76:$BX$107,62,0)</f>
        <v>1</v>
      </c>
      <c r="H29" s="16">
        <f>VLOOKUP($B29,星取表!$A$76:$BX$107,64,0)</f>
        <v>2</v>
      </c>
      <c r="I29" s="16">
        <f>VLOOKUP($B29,星取表!$A$76:$BX$107,68,0)</f>
        <v>27</v>
      </c>
      <c r="J29" s="16">
        <f>VLOOKUP($B29,星取表!$A$76:$BX$107,70,0)</f>
        <v>11</v>
      </c>
      <c r="K29" s="16">
        <f>VLOOKUP($B29,星取表!$A$76:$BX$107,72,0)</f>
        <v>16</v>
      </c>
    </row>
    <row r="30" spans="2:11" ht="21.75" customHeight="1" x14ac:dyDescent="0.15">
      <c r="B30" s="18">
        <v>4</v>
      </c>
      <c r="C30" s="19" t="str">
        <f>VLOOKUP($B30,星取表!$A$76:$BX$107,3,0)</f>
        <v>附属中</v>
      </c>
      <c r="D30" s="18">
        <f>VLOOKUP($B30,星取表!$A$76:$BX$107,66,0)</f>
        <v>16</v>
      </c>
      <c r="E30" s="18">
        <f>VLOOKUP($B30,星取表!$A$76:$BX$107,58,0)</f>
        <v>8</v>
      </c>
      <c r="F30" s="18">
        <f>VLOOKUP($B30,星取表!$A$76:$BX$107,60,0)</f>
        <v>5</v>
      </c>
      <c r="G30" s="18">
        <f>VLOOKUP($B30,星取表!$A$76:$BX$107,62,0)</f>
        <v>1</v>
      </c>
      <c r="H30" s="18">
        <f>VLOOKUP($B30,星取表!$A$76:$BX$107,64,0)</f>
        <v>2</v>
      </c>
      <c r="I30" s="18">
        <f>VLOOKUP($B30,星取表!$A$76:$BX$107,68,0)</f>
        <v>26</v>
      </c>
      <c r="J30" s="18">
        <f>VLOOKUP($B30,星取表!$A$76:$BX$107,70,0)</f>
        <v>10</v>
      </c>
      <c r="K30" s="18">
        <f>VLOOKUP($B30,星取表!$A$76:$BX$107,72,0)</f>
        <v>16</v>
      </c>
    </row>
    <row r="31" spans="2:11" ht="21.75" customHeight="1" x14ac:dyDescent="0.15">
      <c r="B31" s="16">
        <v>5</v>
      </c>
      <c r="C31" s="17" t="str">
        <f>VLOOKUP($B31,星取表!$A$76:$BX$107,3,0)</f>
        <v>深堀中</v>
      </c>
      <c r="D31" s="16">
        <f>VLOOKUP($B31,星取表!$A$76:$BX$107,66,0)</f>
        <v>9</v>
      </c>
      <c r="E31" s="16">
        <f>VLOOKUP($B31,星取表!$A$76:$BX$107,58,0)</f>
        <v>8</v>
      </c>
      <c r="F31" s="16">
        <f>VLOOKUP($B31,星取表!$A$76:$BX$107,60,0)</f>
        <v>3</v>
      </c>
      <c r="G31" s="16">
        <f>VLOOKUP($B31,星取表!$A$76:$BX$107,62,0)</f>
        <v>0</v>
      </c>
      <c r="H31" s="16">
        <f>VLOOKUP($B31,星取表!$A$76:$BX$107,64,0)</f>
        <v>5</v>
      </c>
      <c r="I31" s="16">
        <f>VLOOKUP($B31,星取表!$A$76:$BX$107,68,0)</f>
        <v>12</v>
      </c>
      <c r="J31" s="16">
        <f>VLOOKUP($B31,星取表!$A$76:$BX$107,70,0)</f>
        <v>26</v>
      </c>
      <c r="K31" s="16">
        <f>VLOOKUP($B31,星取表!$A$76:$BX$107,72,0)</f>
        <v>-14</v>
      </c>
    </row>
    <row r="32" spans="2:11" ht="21.75" customHeight="1" x14ac:dyDescent="0.15">
      <c r="B32" s="18">
        <v>6</v>
      </c>
      <c r="C32" s="19" t="str">
        <f>VLOOKUP($B32,星取表!$A$76:$BX$107,3,0)</f>
        <v>尾札部・銭亀沢</v>
      </c>
      <c r="D32" s="18">
        <f>VLOOKUP($B32,星取表!$A$76:$BX$107,66,0)</f>
        <v>7</v>
      </c>
      <c r="E32" s="18">
        <f>VLOOKUP($B32,星取表!$A$76:$BX$107,58,0)</f>
        <v>9</v>
      </c>
      <c r="F32" s="18">
        <f>VLOOKUP($B32,星取表!$A$76:$BX$107,60,0)</f>
        <v>2</v>
      </c>
      <c r="G32" s="18">
        <f>VLOOKUP($B32,星取表!$A$76:$BX$107,62,0)</f>
        <v>1</v>
      </c>
      <c r="H32" s="18">
        <f>VLOOKUP($B32,星取表!$A$76:$BX$107,64,0)</f>
        <v>6</v>
      </c>
      <c r="I32" s="18">
        <f>VLOOKUP($B32,星取表!$A$76:$BX$107,68,0)</f>
        <v>10</v>
      </c>
      <c r="J32" s="18">
        <f>VLOOKUP($B32,星取表!$A$76:$BX$107,70,0)</f>
        <v>26</v>
      </c>
      <c r="K32" s="18">
        <f>VLOOKUP($B32,星取表!$A$76:$BX$107,72,0)</f>
        <v>-16</v>
      </c>
    </row>
    <row r="33" spans="2:11" ht="21.75" customHeight="1" x14ac:dyDescent="0.15">
      <c r="B33" s="16">
        <v>7</v>
      </c>
      <c r="C33" s="17" t="str">
        <f>VLOOKUP($B33,星取表!$A$76:$BX$107,3,0)</f>
        <v>亀田中B</v>
      </c>
      <c r="D33" s="16">
        <f>VLOOKUP($B33,星取表!$A$76:$BX$107,66,0)</f>
        <v>2</v>
      </c>
      <c r="E33" s="16">
        <f>VLOOKUP($B33,星取表!$A$76:$BX$107,58,0)</f>
        <v>9</v>
      </c>
      <c r="F33" s="16">
        <f>VLOOKUP($B33,星取表!$A$76:$BX$107,60,0)</f>
        <v>0</v>
      </c>
      <c r="G33" s="16">
        <f>VLOOKUP($B33,星取表!$A$76:$BX$107,62,0)</f>
        <v>2</v>
      </c>
      <c r="H33" s="16">
        <f>VLOOKUP($B33,星取表!$A$76:$BX$107,64,0)</f>
        <v>7</v>
      </c>
      <c r="I33" s="16">
        <f>VLOOKUP($B33,星取表!$A$76:$BX$107,68,0)</f>
        <v>8</v>
      </c>
      <c r="J33" s="16">
        <f>VLOOKUP($B33,星取表!$A$76:$BX$107,70,0)</f>
        <v>50</v>
      </c>
      <c r="K33" s="16">
        <f>VLOOKUP($B33,星取表!$A$76:$BX$107,72,0)</f>
        <v>-42</v>
      </c>
    </row>
    <row r="34" spans="2:11" ht="21.75" customHeight="1" x14ac:dyDescent="0.15">
      <c r="B34" s="18">
        <v>8</v>
      </c>
      <c r="C34" s="19" t="str">
        <f>VLOOKUP($B34,星取表!$A$76:$BX$107,3,0)</f>
        <v>ラ・サール</v>
      </c>
      <c r="D34" s="18">
        <f>VLOOKUP($B34,星取表!$A$76:$BX$107,66,0)</f>
        <v>1</v>
      </c>
      <c r="E34" s="18">
        <f>VLOOKUP($B34,星取表!$A$76:$BX$107,58,0)</f>
        <v>7</v>
      </c>
      <c r="F34" s="18">
        <f>VLOOKUP($B34,星取表!$A$76:$BX$107,60,0)</f>
        <v>0</v>
      </c>
      <c r="G34" s="18">
        <f>VLOOKUP($B34,星取表!$A$76:$BX$107,62,0)</f>
        <v>1</v>
      </c>
      <c r="H34" s="18">
        <f>VLOOKUP($B34,星取表!$A$76:$BX$107,64,0)</f>
        <v>6</v>
      </c>
      <c r="I34" s="18">
        <f>VLOOKUP($B34,星取表!$A$76:$BX$107,68,0)</f>
        <v>4</v>
      </c>
      <c r="J34" s="18">
        <f>VLOOKUP($B34,星取表!$A$76:$BX$107,70,0)</f>
        <v>47</v>
      </c>
      <c r="K34" s="18">
        <f>VLOOKUP($B34,星取表!$A$76:$BX$107,72,0)</f>
        <v>-43</v>
      </c>
    </row>
    <row r="35" spans="2:11" ht="11.25" customHeight="1" x14ac:dyDescent="0.15">
      <c r="B35"/>
      <c r="C35"/>
      <c r="D35"/>
      <c r="E35"/>
      <c r="F35"/>
      <c r="G35"/>
      <c r="H35"/>
      <c r="I35"/>
      <c r="J35"/>
    </row>
    <row r="36" spans="2:11" ht="21.75" customHeight="1" x14ac:dyDescent="0.15">
      <c r="C36" s="20" t="s">
        <v>28</v>
      </c>
      <c r="D36" s="10"/>
      <c r="E36" s="10"/>
      <c r="F36" s="10"/>
      <c r="G36" s="79"/>
      <c r="H36" s="79"/>
      <c r="I36" s="79"/>
      <c r="J36" s="79"/>
      <c r="K36" s="79"/>
    </row>
    <row r="37" spans="2:11" ht="21.75" customHeight="1" x14ac:dyDescent="0.15">
      <c r="B37" s="4" t="s">
        <v>0</v>
      </c>
      <c r="C37" s="4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4" t="s">
        <v>7</v>
      </c>
      <c r="J37" s="4" t="s">
        <v>8</v>
      </c>
      <c r="K37" s="4" t="s">
        <v>9</v>
      </c>
    </row>
    <row r="38" spans="2:11" ht="21.75" customHeight="1" x14ac:dyDescent="0.15">
      <c r="B38" s="16">
        <v>1</v>
      </c>
      <c r="C38" s="17" t="str">
        <f>VLOOKUP($B38,星取表!$A$112:$BX$143,3,0)</f>
        <v>大野・鹿部</v>
      </c>
      <c r="D38" s="16">
        <f>VLOOKUP($B38,星取表!$A$112:$BX$143,66,0)</f>
        <v>27</v>
      </c>
      <c r="E38" s="16">
        <f>VLOOKUP($B38,星取表!$A$112:$BX$143,58,0)</f>
        <v>9</v>
      </c>
      <c r="F38" s="16">
        <f>VLOOKUP($B38,星取表!$A$112:$BX$143,60,0)</f>
        <v>9</v>
      </c>
      <c r="G38" s="16">
        <f>VLOOKUP($B38,星取表!$A$112:$BX$143,62,0)</f>
        <v>0</v>
      </c>
      <c r="H38" s="16">
        <f>VLOOKUP($B38,星取表!$A$112:$BX$143,64,0)</f>
        <v>0</v>
      </c>
      <c r="I38" s="16">
        <f>VLOOKUP($B38,星取表!$A$112:$BX$143,68,0)</f>
        <v>66</v>
      </c>
      <c r="J38" s="16">
        <f>VLOOKUP($B38,星取表!$A$112:$BX$143,70,0)</f>
        <v>5</v>
      </c>
      <c r="K38" s="16">
        <f>VLOOKUP($B38,星取表!$A$112:$BX$143,72,0)</f>
        <v>61</v>
      </c>
    </row>
    <row r="39" spans="2:11" ht="21.75" customHeight="1" x14ac:dyDescent="0.15">
      <c r="B39" s="18">
        <v>2</v>
      </c>
      <c r="C39" s="19" t="str">
        <f>VLOOKUP($B39,星取表!$A$112:$BX$143,3,0)</f>
        <v>凌雲中</v>
      </c>
      <c r="D39" s="18">
        <f>VLOOKUP($B39,星取表!$A$112:$BX$143,66,0)</f>
        <v>19</v>
      </c>
      <c r="E39" s="18">
        <f>VLOOKUP($B39,星取表!$A$112:$BX$143,58,0)</f>
        <v>8</v>
      </c>
      <c r="F39" s="18">
        <f>VLOOKUP($B39,星取表!$A$112:$BX$143,60,0)</f>
        <v>6</v>
      </c>
      <c r="G39" s="18">
        <f>VLOOKUP($B39,星取表!$A$112:$BX$143,62,0)</f>
        <v>1</v>
      </c>
      <c r="H39" s="18">
        <f>VLOOKUP($B39,星取表!$A$112:$BX$143,64,0)</f>
        <v>1</v>
      </c>
      <c r="I39" s="18">
        <f>VLOOKUP($B39,星取表!$A$112:$BX$143,68,0)</f>
        <v>33</v>
      </c>
      <c r="J39" s="18">
        <f>VLOOKUP($B39,星取表!$A$112:$BX$143,70,0)</f>
        <v>10</v>
      </c>
      <c r="K39" s="18">
        <f>VLOOKUP($B39,星取表!$A$112:$BX$143,72,0)</f>
        <v>23</v>
      </c>
    </row>
    <row r="40" spans="2:11" ht="21.75" customHeight="1" x14ac:dyDescent="0.15">
      <c r="B40" s="16">
        <v>3</v>
      </c>
      <c r="C40" s="17" t="str">
        <f>VLOOKUP($B40,星取表!$A$112:$BX$143,3,0)</f>
        <v>知内・松前</v>
      </c>
      <c r="D40" s="16">
        <f>VLOOKUP($B40,星取表!$A$112:$BX$143,66,0)</f>
        <v>18</v>
      </c>
      <c r="E40" s="16">
        <f>VLOOKUP($B40,星取表!$A$112:$BX$143,58,0)</f>
        <v>9</v>
      </c>
      <c r="F40" s="16">
        <f>VLOOKUP($B40,星取表!$A$112:$BX$143,60,0)</f>
        <v>6</v>
      </c>
      <c r="G40" s="16">
        <f>VLOOKUP($B40,星取表!$A$112:$BX$143,62,0)</f>
        <v>0</v>
      </c>
      <c r="H40" s="16">
        <f>VLOOKUP($B40,星取表!$A$112:$BX$143,64,0)</f>
        <v>3</v>
      </c>
      <c r="I40" s="16">
        <f>VLOOKUP($B40,星取表!$A$112:$BX$143,68,0)</f>
        <v>33</v>
      </c>
      <c r="J40" s="16">
        <f>VLOOKUP($B40,星取表!$A$112:$BX$143,70,0)</f>
        <v>12</v>
      </c>
      <c r="K40" s="16">
        <f>VLOOKUP($B40,星取表!$A$112:$BX$143,72,0)</f>
        <v>21</v>
      </c>
    </row>
    <row r="41" spans="2:11" ht="21.75" customHeight="1" x14ac:dyDescent="0.15">
      <c r="B41" s="18">
        <v>4</v>
      </c>
      <c r="C41" s="19" t="str">
        <f>VLOOKUP($B41,星取表!$A$112:$BX$143,3,0)</f>
        <v>恵山中</v>
      </c>
      <c r="D41" s="18">
        <f>VLOOKUP($B41,星取表!$A$112:$BX$143,66,0)</f>
        <v>12</v>
      </c>
      <c r="E41" s="18">
        <f>VLOOKUP($B41,星取表!$A$112:$BX$143,58,0)</f>
        <v>9</v>
      </c>
      <c r="F41" s="18">
        <f>VLOOKUP($B41,星取表!$A$112:$BX$143,60,0)</f>
        <v>4</v>
      </c>
      <c r="G41" s="18">
        <f>VLOOKUP($B41,星取表!$A$112:$BX$143,62,0)</f>
        <v>0</v>
      </c>
      <c r="H41" s="18">
        <f>VLOOKUP($B41,星取表!$A$112:$BX$143,64,0)</f>
        <v>5</v>
      </c>
      <c r="I41" s="18">
        <f>VLOOKUP($B41,星取表!$A$112:$BX$143,68,0)</f>
        <v>18</v>
      </c>
      <c r="J41" s="18">
        <f>VLOOKUP($B41,星取表!$A$112:$BX$143,70,0)</f>
        <v>24</v>
      </c>
      <c r="K41" s="18">
        <f>VLOOKUP($B41,星取表!$A$112:$BX$143,72,0)</f>
        <v>-6</v>
      </c>
    </row>
    <row r="42" spans="2:11" ht="21.75" customHeight="1" x14ac:dyDescent="0.15">
      <c r="B42" s="16">
        <v>5</v>
      </c>
      <c r="C42" s="17" t="str">
        <f>VLOOKUP($B42,星取表!$A$112:$BX$143,3,0)</f>
        <v>プレイフル</v>
      </c>
      <c r="D42" s="16">
        <f>VLOOKUP($B42,星取表!$A$112:$BX$143,66,0)</f>
        <v>9</v>
      </c>
      <c r="E42" s="16">
        <f>VLOOKUP($B42,星取表!$A$112:$BX$143,58,0)</f>
        <v>8</v>
      </c>
      <c r="F42" s="16">
        <f>VLOOKUP($B42,星取表!$A$112:$BX$143,60,0)</f>
        <v>2</v>
      </c>
      <c r="G42" s="16">
        <f>VLOOKUP($B42,星取表!$A$112:$BX$143,62,0)</f>
        <v>3</v>
      </c>
      <c r="H42" s="16">
        <f>VLOOKUP($B42,星取表!$A$112:$BX$143,64,0)</f>
        <v>3</v>
      </c>
      <c r="I42" s="16">
        <f>VLOOKUP($B42,星取表!$A$112:$BX$143,68,0)</f>
        <v>11</v>
      </c>
      <c r="J42" s="16">
        <f>VLOOKUP($B42,星取表!$A$112:$BX$143,70,0)</f>
        <v>18</v>
      </c>
      <c r="K42" s="16">
        <f>VLOOKUP($B42,星取表!$A$112:$BX$143,72,0)</f>
        <v>-7</v>
      </c>
    </row>
    <row r="43" spans="2:11" ht="21.75" customHeight="1" x14ac:dyDescent="0.15">
      <c r="B43" s="18">
        <v>6</v>
      </c>
      <c r="C43" s="19" t="str">
        <f>VLOOKUP($B43,星取表!$A$112:$BX$143,3,0)</f>
        <v>今金中</v>
      </c>
      <c r="D43" s="18">
        <f>VLOOKUP($B43,星取表!$A$112:$BX$143,66,0)</f>
        <v>7</v>
      </c>
      <c r="E43" s="18">
        <f>VLOOKUP($B43,星取表!$A$112:$BX$143,58,0)</f>
        <v>7</v>
      </c>
      <c r="F43" s="18">
        <f>VLOOKUP($B43,星取表!$A$112:$BX$143,60,0)</f>
        <v>2</v>
      </c>
      <c r="G43" s="18">
        <f>VLOOKUP($B43,星取表!$A$112:$BX$143,62,0)</f>
        <v>1</v>
      </c>
      <c r="H43" s="18">
        <f>VLOOKUP($B43,星取表!$A$112:$BX$143,64,0)</f>
        <v>4</v>
      </c>
      <c r="I43" s="18">
        <f>VLOOKUP($B43,星取表!$A$112:$BX$143,68,0)</f>
        <v>13</v>
      </c>
      <c r="J43" s="18">
        <f>VLOOKUP($B43,星取表!$A$112:$BX$143,70,0)</f>
        <v>26</v>
      </c>
      <c r="K43" s="18">
        <f>VLOOKUP($B43,星取表!$A$112:$BX$143,72,0)</f>
        <v>-13</v>
      </c>
    </row>
    <row r="44" spans="2:11" ht="21.75" customHeight="1" x14ac:dyDescent="0.15">
      <c r="B44" s="16">
        <v>7</v>
      </c>
      <c r="C44" s="17" t="str">
        <f>VLOOKUP($B44,星取表!$A$112:$BX$143,3,0)</f>
        <v>アスルクラロ</v>
      </c>
      <c r="D44" s="16">
        <f>VLOOKUP($B44,星取表!$A$112:$BX$143,66,0)</f>
        <v>4</v>
      </c>
      <c r="E44" s="16">
        <f>VLOOKUP($B44,星取表!$A$112:$BX$143,58,0)</f>
        <v>8</v>
      </c>
      <c r="F44" s="16">
        <f>VLOOKUP($B44,星取表!$A$112:$BX$143,60,0)</f>
        <v>1</v>
      </c>
      <c r="G44" s="16">
        <f>VLOOKUP($B44,星取表!$A$112:$BX$143,62,0)</f>
        <v>1</v>
      </c>
      <c r="H44" s="16">
        <f>VLOOKUP($B44,星取表!$A$112:$BX$143,64,0)</f>
        <v>6</v>
      </c>
      <c r="I44" s="16">
        <f>VLOOKUP($B44,星取表!$A$112:$BX$143,68,0)</f>
        <v>7</v>
      </c>
      <c r="J44" s="16">
        <f>VLOOKUP($B44,星取表!$A$112:$BX$143,70,0)</f>
        <v>34</v>
      </c>
      <c r="K44" s="16">
        <f>VLOOKUP($B44,星取表!$A$112:$BX$143,72,0)</f>
        <v>-27</v>
      </c>
    </row>
    <row r="45" spans="2:11" ht="21.75" customHeight="1" x14ac:dyDescent="0.15">
      <c r="B45" s="18">
        <v>8</v>
      </c>
      <c r="C45" s="19" t="str">
        <f>VLOOKUP($B45,星取表!$A$112:$BX$143,3,0)</f>
        <v>大中山中</v>
      </c>
      <c r="D45" s="18">
        <f>VLOOKUP($B45,星取表!$A$112:$BX$143,66,0)</f>
        <v>0</v>
      </c>
      <c r="E45" s="18">
        <f>VLOOKUP($B45,星取表!$A$112:$BX$143,58,0)</f>
        <v>8</v>
      </c>
      <c r="F45" s="18">
        <f>VLOOKUP($B45,星取表!$A$112:$BX$143,60,0)</f>
        <v>0</v>
      </c>
      <c r="G45" s="18">
        <f>VLOOKUP($B45,星取表!$A$112:$BX$143,62,0)</f>
        <v>0</v>
      </c>
      <c r="H45" s="18">
        <f>VLOOKUP($B45,星取表!$A$112:$BX$143,64,0)</f>
        <v>8</v>
      </c>
      <c r="I45" s="18">
        <f>VLOOKUP($B45,星取表!$A$112:$BX$143,68,0)</f>
        <v>4</v>
      </c>
      <c r="J45" s="18">
        <f>VLOOKUP($B45,星取表!$A$112:$BX$143,70,0)</f>
        <v>56</v>
      </c>
      <c r="K45" s="18">
        <f>VLOOKUP($B45,星取表!$A$112:$BX$143,72,0)</f>
        <v>-52</v>
      </c>
    </row>
    <row r="46" spans="2:11" ht="13.5" customHeight="1" x14ac:dyDescent="0.15">
      <c r="B46"/>
      <c r="C46"/>
      <c r="D46"/>
      <c r="E46"/>
      <c r="F46"/>
      <c r="G46"/>
      <c r="H46"/>
      <c r="I46"/>
      <c r="J46"/>
    </row>
    <row r="47" spans="2:11" x14ac:dyDescent="0.15">
      <c r="B47" s="2"/>
      <c r="C47" s="2"/>
      <c r="D47" s="2"/>
      <c r="E47" s="2"/>
      <c r="F47" s="2"/>
      <c r="G47" s="2"/>
      <c r="H47" s="2"/>
      <c r="I47" s="2"/>
      <c r="J47" s="2"/>
    </row>
  </sheetData>
  <mergeCells count="10">
    <mergeCell ref="G36:H36"/>
    <mergeCell ref="I36:K36"/>
    <mergeCell ref="G14:H14"/>
    <mergeCell ref="I14:K14"/>
    <mergeCell ref="B1:H1"/>
    <mergeCell ref="I1:K1"/>
    <mergeCell ref="G3:H3"/>
    <mergeCell ref="I3:K3"/>
    <mergeCell ref="G25:H25"/>
    <mergeCell ref="I25:K2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L149"/>
  <sheetViews>
    <sheetView view="pageBreakPreview" topLeftCell="A4" zoomScale="80" zoomScaleNormal="80" zoomScaleSheetLayoutView="80" workbookViewId="0">
      <selection activeCell="C1" sqref="C1:BI1"/>
    </sheetView>
  </sheetViews>
  <sheetFormatPr defaultColWidth="2" defaultRowHeight="13.5" x14ac:dyDescent="0.15"/>
  <cols>
    <col min="1" max="1" width="2.75" style="65" customWidth="1"/>
    <col min="2" max="2" width="3.625" style="65" bestFit="1" customWidth="1"/>
    <col min="3" max="9" width="2" style="65"/>
    <col min="10" max="39" width="2" style="65" customWidth="1"/>
    <col min="40" max="51" width="2" style="69" customWidth="1"/>
    <col min="52" max="57" width="2" style="65" customWidth="1"/>
    <col min="58" max="59" width="2" style="65"/>
    <col min="60" max="60" width="2.75" style="65" bestFit="1" customWidth="1"/>
    <col min="61" max="76" width="2" style="65"/>
    <col min="77" max="77" width="2" style="65" customWidth="1"/>
    <col min="78" max="88" width="2" style="65"/>
    <col min="89" max="89" width="6.5" style="65" bestFit="1" customWidth="1"/>
    <col min="90" max="16384" width="2" style="65"/>
  </cols>
  <sheetData>
    <row r="1" spans="1:82" ht="24" customHeight="1" x14ac:dyDescent="0.15">
      <c r="C1" s="85" t="s">
        <v>66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 t="s">
        <v>30</v>
      </c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78"/>
      <c r="BZ1" s="78"/>
      <c r="CA1" s="78"/>
      <c r="CB1" s="78"/>
      <c r="CC1" s="78"/>
      <c r="CD1" s="78"/>
    </row>
    <row r="2" spans="1:82" ht="19.5" customHeight="1" x14ac:dyDescent="0.15">
      <c r="C2" s="22" t="s">
        <v>21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62"/>
      <c r="AQ2" s="62"/>
      <c r="AR2" s="62"/>
      <c r="AS2" s="23"/>
      <c r="AT2" s="22"/>
      <c r="AU2" s="22"/>
      <c r="AV2" s="62"/>
      <c r="AW2" s="62"/>
      <c r="AX2" s="62"/>
      <c r="AY2" s="23"/>
      <c r="AZ2" s="22"/>
      <c r="BA2" s="22"/>
      <c r="BB2" s="62"/>
      <c r="BC2" s="62"/>
      <c r="BD2" s="62"/>
      <c r="BE2" s="23"/>
      <c r="BF2" s="107" t="s">
        <v>23</v>
      </c>
      <c r="BG2" s="107"/>
      <c r="BH2" s="107"/>
      <c r="BI2" s="107"/>
      <c r="BJ2" s="108" t="s">
        <v>176</v>
      </c>
      <c r="BK2" s="108"/>
      <c r="BL2" s="108"/>
      <c r="BM2" s="108"/>
      <c r="BN2" s="108"/>
      <c r="BO2" s="108"/>
      <c r="BP2" s="109" t="s">
        <v>177</v>
      </c>
      <c r="BQ2" s="109"/>
      <c r="BR2" s="109"/>
      <c r="BS2" s="109"/>
      <c r="BT2" s="109"/>
      <c r="BU2" s="109"/>
      <c r="BV2" s="109"/>
      <c r="BW2" s="109"/>
      <c r="BX2" s="109"/>
    </row>
    <row r="3" spans="1:82" ht="31.5" customHeight="1" x14ac:dyDescent="0.15">
      <c r="C3" s="203"/>
      <c r="D3" s="204"/>
      <c r="E3" s="204"/>
      <c r="F3" s="204"/>
      <c r="G3" s="204"/>
      <c r="H3" s="204"/>
      <c r="I3" s="205"/>
      <c r="J3" s="206" t="str">
        <f>C4</f>
        <v>上磯中</v>
      </c>
      <c r="K3" s="207"/>
      <c r="L3" s="207"/>
      <c r="M3" s="207"/>
      <c r="N3" s="207"/>
      <c r="O3" s="208"/>
      <c r="P3" s="206" t="str">
        <f>C8</f>
        <v>亀田中</v>
      </c>
      <c r="Q3" s="207"/>
      <c r="R3" s="207"/>
      <c r="S3" s="207"/>
      <c r="T3" s="207"/>
      <c r="U3" s="208"/>
      <c r="V3" s="206" t="str">
        <f>C12</f>
        <v>浜分中</v>
      </c>
      <c r="W3" s="207"/>
      <c r="X3" s="207"/>
      <c r="Y3" s="207"/>
      <c r="Z3" s="207"/>
      <c r="AA3" s="208"/>
      <c r="AB3" s="206" t="str">
        <f>C16</f>
        <v>七飯中</v>
      </c>
      <c r="AC3" s="207"/>
      <c r="AD3" s="207"/>
      <c r="AE3" s="207"/>
      <c r="AF3" s="207"/>
      <c r="AG3" s="208"/>
      <c r="AH3" s="206" t="str">
        <f>C20</f>
        <v>森・砂原</v>
      </c>
      <c r="AI3" s="207"/>
      <c r="AJ3" s="207"/>
      <c r="AK3" s="207"/>
      <c r="AL3" s="207"/>
      <c r="AM3" s="208"/>
      <c r="AN3" s="206" t="str">
        <f>C24</f>
        <v>港中</v>
      </c>
      <c r="AO3" s="207"/>
      <c r="AP3" s="207"/>
      <c r="AQ3" s="207"/>
      <c r="AR3" s="207"/>
      <c r="AS3" s="208"/>
      <c r="AT3" s="206" t="str">
        <f>C28</f>
        <v>五稜郭中</v>
      </c>
      <c r="AU3" s="207"/>
      <c r="AV3" s="207"/>
      <c r="AW3" s="207"/>
      <c r="AX3" s="207"/>
      <c r="AY3" s="208"/>
      <c r="AZ3" s="206" t="str">
        <f>C32</f>
        <v>桔梗中</v>
      </c>
      <c r="BA3" s="207"/>
      <c r="BB3" s="207"/>
      <c r="BC3" s="207"/>
      <c r="BD3" s="207"/>
      <c r="BE3" s="208"/>
      <c r="BF3" s="212" t="s">
        <v>29</v>
      </c>
      <c r="BG3" s="213"/>
      <c r="BH3" s="201" t="s">
        <v>10</v>
      </c>
      <c r="BI3" s="202"/>
      <c r="BJ3" s="201" t="s">
        <v>11</v>
      </c>
      <c r="BK3" s="202"/>
      <c r="BL3" s="201" t="s">
        <v>12</v>
      </c>
      <c r="BM3" s="202"/>
      <c r="BN3" s="201" t="s">
        <v>13</v>
      </c>
      <c r="BO3" s="202"/>
      <c r="BP3" s="201" t="s">
        <v>14</v>
      </c>
      <c r="BQ3" s="202"/>
      <c r="BR3" s="201" t="s">
        <v>15</v>
      </c>
      <c r="BS3" s="202"/>
      <c r="BT3" s="209" t="s">
        <v>16</v>
      </c>
      <c r="BU3" s="210"/>
      <c r="BV3" s="201" t="s">
        <v>17</v>
      </c>
      <c r="BW3" s="211"/>
      <c r="BX3" s="202"/>
    </row>
    <row r="4" spans="1:82" ht="18" customHeight="1" x14ac:dyDescent="0.15">
      <c r="A4" s="129">
        <f>BV4</f>
        <v>1</v>
      </c>
      <c r="B4" s="130">
        <v>1</v>
      </c>
      <c r="C4" s="214" t="s">
        <v>35</v>
      </c>
      <c r="D4" s="215"/>
      <c r="E4" s="215"/>
      <c r="F4" s="215"/>
      <c r="G4" s="215"/>
      <c r="H4" s="215"/>
      <c r="I4" s="216"/>
      <c r="J4" s="66"/>
      <c r="K4" s="67"/>
      <c r="L4" s="67"/>
      <c r="M4" s="67"/>
      <c r="N4" s="67"/>
      <c r="O4" s="68"/>
      <c r="P4" s="143" t="s">
        <v>152</v>
      </c>
      <c r="Q4" s="144"/>
      <c r="R4" s="145"/>
      <c r="S4" s="140"/>
      <c r="T4" s="141"/>
      <c r="U4" s="142"/>
      <c r="V4" s="140" t="s">
        <v>110</v>
      </c>
      <c r="W4" s="141"/>
      <c r="X4" s="142"/>
      <c r="Y4" s="140" t="s">
        <v>171</v>
      </c>
      <c r="Z4" s="141"/>
      <c r="AA4" s="142"/>
      <c r="AB4" s="140" t="s">
        <v>139</v>
      </c>
      <c r="AC4" s="141"/>
      <c r="AD4" s="142"/>
      <c r="AE4" s="140"/>
      <c r="AF4" s="141"/>
      <c r="AG4" s="142"/>
      <c r="AH4" s="143" t="s">
        <v>71</v>
      </c>
      <c r="AI4" s="152"/>
      <c r="AJ4" s="153"/>
      <c r="AK4" s="140" t="s">
        <v>161</v>
      </c>
      <c r="AL4" s="141"/>
      <c r="AM4" s="142"/>
      <c r="AN4" s="140" t="s">
        <v>96</v>
      </c>
      <c r="AO4" s="141"/>
      <c r="AP4" s="142"/>
      <c r="AQ4" s="140"/>
      <c r="AR4" s="141"/>
      <c r="AS4" s="142"/>
      <c r="AT4" s="140" t="s">
        <v>117</v>
      </c>
      <c r="AU4" s="141"/>
      <c r="AV4" s="142"/>
      <c r="AW4" s="140"/>
      <c r="AX4" s="141"/>
      <c r="AY4" s="142"/>
      <c r="AZ4" s="140" t="s">
        <v>84</v>
      </c>
      <c r="BA4" s="141"/>
      <c r="BB4" s="142"/>
      <c r="BC4" s="140" t="s">
        <v>167</v>
      </c>
      <c r="BD4" s="141"/>
      <c r="BE4" s="142"/>
      <c r="BF4" s="86">
        <f>SUM(BH4:BM7)</f>
        <v>10</v>
      </c>
      <c r="BG4" s="87"/>
      <c r="BH4" s="92">
        <f>COUNTIF(J4:BE4,"○")</f>
        <v>9</v>
      </c>
      <c r="BI4" s="93"/>
      <c r="BJ4" s="92">
        <f>COUNTIF(J4:BE4,"△")</f>
        <v>1</v>
      </c>
      <c r="BK4" s="93"/>
      <c r="BL4" s="92">
        <f>COUNTIF(J4:BE4,"●")</f>
        <v>0</v>
      </c>
      <c r="BM4" s="93"/>
      <c r="BN4" s="92">
        <f>BH4*3+BJ4*1</f>
        <v>28</v>
      </c>
      <c r="BO4" s="93"/>
      <c r="BP4" s="92">
        <f>SUM(J7,P7,V7,AB7,M7,S7,Y7,AE7,AH7,AK7,AZ7,BC7,AN7,AQ7,AT7,AW7)</f>
        <v>45</v>
      </c>
      <c r="BQ4" s="93"/>
      <c r="BR4" s="92">
        <f>SUM(L7,R7,X7,AD7,O7,U7,AA7,AG7,AJ7,AM7,BB7,BE7,AP7,AS7,AV7,AY7)</f>
        <v>3</v>
      </c>
      <c r="BS4" s="93"/>
      <c r="BT4" s="113">
        <f>BP4-BR4</f>
        <v>42</v>
      </c>
      <c r="BU4" s="114"/>
      <c r="BV4" s="98">
        <f>IF(ISBLANK(B4),"",RANK(BY4,$BY$4:$BY$35) )</f>
        <v>1</v>
      </c>
      <c r="BW4" s="99"/>
      <c r="BX4" s="100"/>
      <c r="BY4" s="84">
        <f>BN4*10000+BT4*100+BP4</f>
        <v>284245</v>
      </c>
      <c r="CA4" s="75"/>
    </row>
    <row r="5" spans="1:82" ht="10.5" customHeight="1" x14ac:dyDescent="0.15">
      <c r="A5" s="129"/>
      <c r="B5" s="130"/>
      <c r="C5" s="217"/>
      <c r="D5" s="218"/>
      <c r="E5" s="218"/>
      <c r="F5" s="218"/>
      <c r="G5" s="218"/>
      <c r="H5" s="218"/>
      <c r="I5" s="219"/>
      <c r="J5" s="24"/>
      <c r="K5" s="25"/>
      <c r="L5" s="25"/>
      <c r="M5" s="25"/>
      <c r="N5" s="25"/>
      <c r="O5" s="26"/>
      <c r="P5" s="5">
        <v>4</v>
      </c>
      <c r="Q5" s="6" t="s">
        <v>18</v>
      </c>
      <c r="R5" s="7">
        <v>0</v>
      </c>
      <c r="S5" s="27"/>
      <c r="T5" s="28" t="s">
        <v>18</v>
      </c>
      <c r="U5" s="29"/>
      <c r="V5" s="27">
        <v>0</v>
      </c>
      <c r="W5" s="28" t="s">
        <v>18</v>
      </c>
      <c r="X5" s="29">
        <v>0</v>
      </c>
      <c r="Y5" s="27">
        <v>0</v>
      </c>
      <c r="Z5" s="28" t="s">
        <v>18</v>
      </c>
      <c r="AA5" s="29">
        <v>0</v>
      </c>
      <c r="AB5" s="27">
        <v>0</v>
      </c>
      <c r="AC5" s="28" t="s">
        <v>18</v>
      </c>
      <c r="AD5" s="29">
        <v>0</v>
      </c>
      <c r="AE5" s="27"/>
      <c r="AF5" s="28" t="s">
        <v>18</v>
      </c>
      <c r="AG5" s="29"/>
      <c r="AH5" s="5">
        <v>3</v>
      </c>
      <c r="AI5" s="6" t="s">
        <v>18</v>
      </c>
      <c r="AJ5" s="7">
        <v>0</v>
      </c>
      <c r="AK5" s="27">
        <v>3</v>
      </c>
      <c r="AL5" s="28" t="s">
        <v>18</v>
      </c>
      <c r="AM5" s="29">
        <v>1</v>
      </c>
      <c r="AN5" s="27">
        <v>1</v>
      </c>
      <c r="AO5" s="28" t="s">
        <v>18</v>
      </c>
      <c r="AP5" s="29">
        <v>0</v>
      </c>
      <c r="AQ5" s="27"/>
      <c r="AR5" s="28" t="s">
        <v>18</v>
      </c>
      <c r="AS5" s="29"/>
      <c r="AT5" s="27">
        <v>0</v>
      </c>
      <c r="AU5" s="28" t="s">
        <v>18</v>
      </c>
      <c r="AV5" s="29">
        <v>0</v>
      </c>
      <c r="AW5" s="27"/>
      <c r="AX5" s="28" t="s">
        <v>18</v>
      </c>
      <c r="AY5" s="29"/>
      <c r="AZ5" s="27">
        <v>2</v>
      </c>
      <c r="BA5" s="28" t="s">
        <v>18</v>
      </c>
      <c r="BB5" s="29">
        <v>0</v>
      </c>
      <c r="BC5" s="27">
        <v>3</v>
      </c>
      <c r="BD5" s="28" t="s">
        <v>18</v>
      </c>
      <c r="BE5" s="29">
        <v>0</v>
      </c>
      <c r="BF5" s="88"/>
      <c r="BG5" s="89"/>
      <c r="BH5" s="94"/>
      <c r="BI5" s="95"/>
      <c r="BJ5" s="94"/>
      <c r="BK5" s="95"/>
      <c r="BL5" s="94"/>
      <c r="BM5" s="95"/>
      <c r="BN5" s="94"/>
      <c r="BO5" s="95"/>
      <c r="BP5" s="94"/>
      <c r="BQ5" s="95"/>
      <c r="BR5" s="94"/>
      <c r="BS5" s="95"/>
      <c r="BT5" s="115"/>
      <c r="BU5" s="116"/>
      <c r="BV5" s="101"/>
      <c r="BW5" s="102"/>
      <c r="BX5" s="103"/>
      <c r="BY5" s="84"/>
      <c r="CA5" s="75"/>
    </row>
    <row r="6" spans="1:82" ht="10.5" customHeight="1" x14ac:dyDescent="0.15">
      <c r="A6" s="129"/>
      <c r="B6" s="130"/>
      <c r="C6" s="217"/>
      <c r="D6" s="218"/>
      <c r="E6" s="218"/>
      <c r="F6" s="218"/>
      <c r="G6" s="218"/>
      <c r="H6" s="218"/>
      <c r="I6" s="219"/>
      <c r="J6" s="24"/>
      <c r="K6" s="25"/>
      <c r="L6" s="25"/>
      <c r="M6" s="25"/>
      <c r="N6" s="25"/>
      <c r="O6" s="26"/>
      <c r="P6" s="8">
        <v>6</v>
      </c>
      <c r="Q6" s="6" t="s">
        <v>19</v>
      </c>
      <c r="R6" s="9">
        <v>0</v>
      </c>
      <c r="S6" s="30"/>
      <c r="T6" s="28" t="s">
        <v>19</v>
      </c>
      <c r="U6" s="31"/>
      <c r="V6" s="30">
        <v>4</v>
      </c>
      <c r="W6" s="28" t="s">
        <v>19</v>
      </c>
      <c r="X6" s="31">
        <v>0</v>
      </c>
      <c r="Y6" s="30">
        <v>3</v>
      </c>
      <c r="Z6" s="28" t="s">
        <v>19</v>
      </c>
      <c r="AA6" s="31">
        <v>0</v>
      </c>
      <c r="AB6" s="30">
        <v>1</v>
      </c>
      <c r="AC6" s="28" t="s">
        <v>19</v>
      </c>
      <c r="AD6" s="31">
        <v>0</v>
      </c>
      <c r="AE6" s="30"/>
      <c r="AF6" s="28" t="s">
        <v>19</v>
      </c>
      <c r="AG6" s="31"/>
      <c r="AH6" s="8">
        <v>2</v>
      </c>
      <c r="AI6" s="6" t="s">
        <v>19</v>
      </c>
      <c r="AJ6" s="9">
        <v>0</v>
      </c>
      <c r="AK6" s="30">
        <v>4</v>
      </c>
      <c r="AL6" s="28" t="s">
        <v>19</v>
      </c>
      <c r="AM6" s="31">
        <v>1</v>
      </c>
      <c r="AN6" s="30">
        <v>1</v>
      </c>
      <c r="AO6" s="28" t="s">
        <v>19</v>
      </c>
      <c r="AP6" s="31">
        <v>0</v>
      </c>
      <c r="AQ6" s="30"/>
      <c r="AR6" s="28" t="s">
        <v>19</v>
      </c>
      <c r="AS6" s="31"/>
      <c r="AT6" s="30">
        <v>0</v>
      </c>
      <c r="AU6" s="28" t="s">
        <v>19</v>
      </c>
      <c r="AV6" s="31">
        <v>0</v>
      </c>
      <c r="AW6" s="30"/>
      <c r="AX6" s="28" t="s">
        <v>19</v>
      </c>
      <c r="AY6" s="31"/>
      <c r="AZ6" s="30">
        <v>5</v>
      </c>
      <c r="BA6" s="28" t="s">
        <v>19</v>
      </c>
      <c r="BB6" s="31">
        <v>1</v>
      </c>
      <c r="BC6" s="30">
        <v>3</v>
      </c>
      <c r="BD6" s="28" t="s">
        <v>19</v>
      </c>
      <c r="BE6" s="31">
        <v>0</v>
      </c>
      <c r="BF6" s="88"/>
      <c r="BG6" s="89"/>
      <c r="BH6" s="94"/>
      <c r="BI6" s="95"/>
      <c r="BJ6" s="94"/>
      <c r="BK6" s="95"/>
      <c r="BL6" s="94"/>
      <c r="BM6" s="95"/>
      <c r="BN6" s="94"/>
      <c r="BO6" s="95"/>
      <c r="BP6" s="94"/>
      <c r="BQ6" s="95"/>
      <c r="BR6" s="94"/>
      <c r="BS6" s="95"/>
      <c r="BT6" s="115"/>
      <c r="BU6" s="116"/>
      <c r="BV6" s="101"/>
      <c r="BW6" s="102"/>
      <c r="BX6" s="103"/>
      <c r="BY6" s="84"/>
      <c r="CA6" s="75"/>
    </row>
    <row r="7" spans="1:82" ht="10.5" customHeight="1" x14ac:dyDescent="0.15">
      <c r="A7" s="129"/>
      <c r="B7" s="130"/>
      <c r="C7" s="220"/>
      <c r="D7" s="221"/>
      <c r="E7" s="221"/>
      <c r="F7" s="221"/>
      <c r="G7" s="221"/>
      <c r="H7" s="221"/>
      <c r="I7" s="222"/>
      <c r="J7" s="32"/>
      <c r="K7" s="33"/>
      <c r="L7" s="33"/>
      <c r="M7" s="33"/>
      <c r="N7" s="33"/>
      <c r="O7" s="34"/>
      <c r="P7" s="35">
        <f>IF(ISBLANK(P4),"",SUM(P5:P6))</f>
        <v>10</v>
      </c>
      <c r="Q7" s="36" t="s">
        <v>20</v>
      </c>
      <c r="R7" s="37">
        <f>IF(ISBLANK(P4),"",SUM(R5:R6))</f>
        <v>0</v>
      </c>
      <c r="S7" s="35" t="str">
        <f>IF(ISBLANK(S4),"",SUM(S5:S6))</f>
        <v/>
      </c>
      <c r="T7" s="36" t="s">
        <v>20</v>
      </c>
      <c r="U7" s="37" t="str">
        <f>IF(ISBLANK(S4),"",SUM(U5:U6))</f>
        <v/>
      </c>
      <c r="V7" s="35">
        <f>IF(ISBLANK(V4),"",SUM(V5:V6))</f>
        <v>4</v>
      </c>
      <c r="W7" s="36" t="s">
        <v>20</v>
      </c>
      <c r="X7" s="37">
        <f>IF(ISBLANK(V4),"",SUM(X5:X6))</f>
        <v>0</v>
      </c>
      <c r="Y7" s="35">
        <f>IF(ISBLANK(Y4),"",SUM(Y5:Y6))</f>
        <v>3</v>
      </c>
      <c r="Z7" s="36" t="s">
        <v>20</v>
      </c>
      <c r="AA7" s="37">
        <f>IF(ISBLANK(Y4),"",SUM(AA5:AA6))</f>
        <v>0</v>
      </c>
      <c r="AB7" s="35">
        <f>IF(ISBLANK(AB4),"",SUM(AB5:AB6))</f>
        <v>1</v>
      </c>
      <c r="AC7" s="36" t="s">
        <v>20</v>
      </c>
      <c r="AD7" s="37">
        <f>IF(ISBLANK(AB4),"",SUM(AD5:AD6))</f>
        <v>0</v>
      </c>
      <c r="AE7" s="35" t="str">
        <f>IF(ISBLANK(AE4),"",SUM(AE5:AE6))</f>
        <v/>
      </c>
      <c r="AF7" s="36" t="s">
        <v>20</v>
      </c>
      <c r="AG7" s="37" t="str">
        <f>IF(ISBLANK(AE4),"",SUM(AG5:AG6))</f>
        <v/>
      </c>
      <c r="AH7" s="35">
        <f>IF(ISBLANK(AH4),"",SUM(AH5:AH6))</f>
        <v>5</v>
      </c>
      <c r="AI7" s="36" t="s">
        <v>20</v>
      </c>
      <c r="AJ7" s="37">
        <f>IF(ISBLANK(AH4),"",SUM(AJ5:AJ6))</f>
        <v>0</v>
      </c>
      <c r="AK7" s="35">
        <f>IF(ISBLANK(AK4),"",SUM(AK5:AK6))</f>
        <v>7</v>
      </c>
      <c r="AL7" s="36" t="s">
        <v>20</v>
      </c>
      <c r="AM7" s="37">
        <f>IF(ISBLANK(AK4),"",SUM(AM5:AM6))</f>
        <v>2</v>
      </c>
      <c r="AN7" s="35">
        <f>IF(ISBLANK(AN4),"",SUM(AN5:AN6))</f>
        <v>2</v>
      </c>
      <c r="AO7" s="36" t="s">
        <v>20</v>
      </c>
      <c r="AP7" s="37">
        <f>IF(ISBLANK(AN4),"",SUM(AP5:AP6))</f>
        <v>0</v>
      </c>
      <c r="AQ7" s="35" t="str">
        <f>IF(ISBLANK(AQ4),"",SUM(AQ5:AQ6))</f>
        <v/>
      </c>
      <c r="AR7" s="36" t="s">
        <v>20</v>
      </c>
      <c r="AS7" s="37" t="str">
        <f>IF(ISBLANK(AQ4),"",SUM(AS5:AS6))</f>
        <v/>
      </c>
      <c r="AT7" s="35">
        <f>IF(ISBLANK(AT4),"",SUM(AT5:AT6))</f>
        <v>0</v>
      </c>
      <c r="AU7" s="36" t="s">
        <v>20</v>
      </c>
      <c r="AV7" s="37">
        <f>IF(ISBLANK(AT4),"",SUM(AV5:AV6))</f>
        <v>0</v>
      </c>
      <c r="AW7" s="35" t="str">
        <f>IF(ISBLANK(AW4),"",SUM(AW5:AW6))</f>
        <v/>
      </c>
      <c r="AX7" s="36" t="s">
        <v>20</v>
      </c>
      <c r="AY7" s="37" t="str">
        <f>IF(ISBLANK(AW4),"",SUM(AY5:AY6))</f>
        <v/>
      </c>
      <c r="AZ7" s="35">
        <f>IF(ISBLANK(AZ4),"",SUM(AZ5:AZ6))</f>
        <v>7</v>
      </c>
      <c r="BA7" s="36" t="s">
        <v>20</v>
      </c>
      <c r="BB7" s="37">
        <f>IF(ISBLANK(AZ4),"",SUM(BB5:BB6))</f>
        <v>1</v>
      </c>
      <c r="BC7" s="35">
        <f>IF(ISBLANK(BC4),"",SUM(BC5:BC6))</f>
        <v>6</v>
      </c>
      <c r="BD7" s="36" t="s">
        <v>20</v>
      </c>
      <c r="BE7" s="37">
        <f>IF(ISBLANK(BC4),"",SUM(BE5:BE6))</f>
        <v>0</v>
      </c>
      <c r="BF7" s="90"/>
      <c r="BG7" s="91"/>
      <c r="BH7" s="96"/>
      <c r="BI7" s="97"/>
      <c r="BJ7" s="96"/>
      <c r="BK7" s="97"/>
      <c r="BL7" s="96"/>
      <c r="BM7" s="97"/>
      <c r="BN7" s="96"/>
      <c r="BO7" s="97"/>
      <c r="BP7" s="96"/>
      <c r="BQ7" s="97"/>
      <c r="BR7" s="96"/>
      <c r="BS7" s="97"/>
      <c r="BT7" s="117"/>
      <c r="BU7" s="118"/>
      <c r="BV7" s="104"/>
      <c r="BW7" s="105"/>
      <c r="BX7" s="106"/>
      <c r="BY7" s="84"/>
      <c r="CA7" s="75"/>
    </row>
    <row r="8" spans="1:82" ht="18" customHeight="1" x14ac:dyDescent="0.15">
      <c r="A8" s="129">
        <f>BV8</f>
        <v>5</v>
      </c>
      <c r="B8" s="130">
        <v>2</v>
      </c>
      <c r="C8" s="214" t="s">
        <v>34</v>
      </c>
      <c r="D8" s="215"/>
      <c r="E8" s="215"/>
      <c r="F8" s="215"/>
      <c r="G8" s="215"/>
      <c r="H8" s="215"/>
      <c r="I8" s="216"/>
      <c r="J8" s="140" t="s">
        <v>154</v>
      </c>
      <c r="K8" s="141"/>
      <c r="L8" s="142"/>
      <c r="M8" s="140"/>
      <c r="N8" s="141"/>
      <c r="O8" s="142"/>
      <c r="P8" s="38"/>
      <c r="Q8" s="39"/>
      <c r="R8" s="39"/>
      <c r="S8" s="39"/>
      <c r="T8" s="39"/>
      <c r="U8" s="40"/>
      <c r="V8" s="140" t="s">
        <v>67</v>
      </c>
      <c r="W8" s="141"/>
      <c r="X8" s="142"/>
      <c r="Y8" s="140"/>
      <c r="Z8" s="141"/>
      <c r="AA8" s="142"/>
      <c r="AB8" s="121" t="s">
        <v>121</v>
      </c>
      <c r="AC8" s="122"/>
      <c r="AD8" s="125"/>
      <c r="AE8" s="121" t="s">
        <v>167</v>
      </c>
      <c r="AF8" s="122"/>
      <c r="AG8" s="125"/>
      <c r="AH8" s="121" t="s">
        <v>102</v>
      </c>
      <c r="AI8" s="122"/>
      <c r="AJ8" s="125"/>
      <c r="AK8" s="121"/>
      <c r="AL8" s="122"/>
      <c r="AM8" s="125"/>
      <c r="AN8" s="126" t="s">
        <v>113</v>
      </c>
      <c r="AO8" s="127"/>
      <c r="AP8" s="128"/>
      <c r="AQ8" s="121"/>
      <c r="AR8" s="122"/>
      <c r="AS8" s="125"/>
      <c r="AT8" s="126" t="s">
        <v>77</v>
      </c>
      <c r="AU8" s="127"/>
      <c r="AV8" s="128"/>
      <c r="AW8" s="121" t="s">
        <v>162</v>
      </c>
      <c r="AX8" s="122"/>
      <c r="AY8" s="125"/>
      <c r="AZ8" s="126" t="s">
        <v>131</v>
      </c>
      <c r="BA8" s="127"/>
      <c r="BB8" s="128"/>
      <c r="BC8" s="121" t="s">
        <v>172</v>
      </c>
      <c r="BD8" s="122"/>
      <c r="BE8" s="125"/>
      <c r="BF8" s="86">
        <f>SUM(BH8:BM11)</f>
        <v>10</v>
      </c>
      <c r="BG8" s="87"/>
      <c r="BH8" s="92">
        <f>COUNTIF(J8:BE8,"○")</f>
        <v>3</v>
      </c>
      <c r="BI8" s="93"/>
      <c r="BJ8" s="92">
        <f>COUNTIF(J8:BE8,"△")</f>
        <v>1</v>
      </c>
      <c r="BK8" s="93"/>
      <c r="BL8" s="92">
        <f>COUNTIF(J8:BE8,"●")</f>
        <v>6</v>
      </c>
      <c r="BM8" s="93"/>
      <c r="BN8" s="92">
        <f>BH8*3+BJ8*1</f>
        <v>10</v>
      </c>
      <c r="BO8" s="93"/>
      <c r="BP8" s="92">
        <f>SUM(J11,P11,V11,AB11,M11,S11,Y11,AE11,AH11,AK11,AZ11,BC11,AN11,AQ11,AT11,AW11)</f>
        <v>8</v>
      </c>
      <c r="BQ8" s="93"/>
      <c r="BR8" s="92">
        <f>SUM(L11,R11,X11,AD11,O11,U11,AA11,AG11,AJ11,AM11,BB11,BE11,AP11,AS11,AV11,AY11)</f>
        <v>39</v>
      </c>
      <c r="BS8" s="93"/>
      <c r="BT8" s="113">
        <f>BP8-BR8</f>
        <v>-31</v>
      </c>
      <c r="BU8" s="114"/>
      <c r="BV8" s="98">
        <f>IF(ISBLANK(B8),"",RANK(BY8,$BY$4:$BY$35) )</f>
        <v>5</v>
      </c>
      <c r="BW8" s="99"/>
      <c r="BX8" s="100"/>
      <c r="BY8" s="84">
        <f>BN8*10000+BT8*100+BP8</f>
        <v>96908</v>
      </c>
      <c r="CA8" s="75"/>
    </row>
    <row r="9" spans="1:82" ht="10.5" customHeight="1" x14ac:dyDescent="0.15">
      <c r="A9" s="129"/>
      <c r="B9" s="130"/>
      <c r="C9" s="217"/>
      <c r="D9" s="218"/>
      <c r="E9" s="218"/>
      <c r="F9" s="218"/>
      <c r="G9" s="218"/>
      <c r="H9" s="218"/>
      <c r="I9" s="219"/>
      <c r="J9" s="41">
        <f>IF(ISBLANK(J8),"",R5)</f>
        <v>0</v>
      </c>
      <c r="K9" s="42" t="s">
        <v>18</v>
      </c>
      <c r="L9" s="43">
        <f>IF(ISBLANK(J8),"",P5)</f>
        <v>4</v>
      </c>
      <c r="M9" s="41" t="str">
        <f>IF(ISBLANK(M8),"",U5)</f>
        <v/>
      </c>
      <c r="N9" s="42" t="s">
        <v>18</v>
      </c>
      <c r="O9" s="43" t="str">
        <f>IF(ISBLANK(M8),"",S5)</f>
        <v/>
      </c>
      <c r="P9" s="44"/>
      <c r="Q9" s="45"/>
      <c r="R9" s="45"/>
      <c r="S9" s="45"/>
      <c r="T9" s="45"/>
      <c r="U9" s="46"/>
      <c r="V9" s="27">
        <v>0</v>
      </c>
      <c r="W9" s="28" t="s">
        <v>18</v>
      </c>
      <c r="X9" s="29">
        <v>0</v>
      </c>
      <c r="Y9" s="27"/>
      <c r="Z9" s="28" t="s">
        <v>18</v>
      </c>
      <c r="AA9" s="29"/>
      <c r="AB9" s="47">
        <v>0</v>
      </c>
      <c r="AC9" s="48" t="s">
        <v>18</v>
      </c>
      <c r="AD9" s="49">
        <v>2</v>
      </c>
      <c r="AE9" s="47">
        <v>2</v>
      </c>
      <c r="AF9" s="48" t="s">
        <v>18</v>
      </c>
      <c r="AG9" s="49">
        <v>0</v>
      </c>
      <c r="AH9" s="47">
        <v>1</v>
      </c>
      <c r="AI9" s="48" t="s">
        <v>18</v>
      </c>
      <c r="AJ9" s="49">
        <v>0</v>
      </c>
      <c r="AK9" s="47"/>
      <c r="AL9" s="48" t="s">
        <v>18</v>
      </c>
      <c r="AM9" s="49"/>
      <c r="AN9" s="72">
        <v>0</v>
      </c>
      <c r="AO9" s="71" t="s">
        <v>18</v>
      </c>
      <c r="AP9" s="73">
        <v>1</v>
      </c>
      <c r="AQ9" s="47"/>
      <c r="AR9" s="48" t="s">
        <v>18</v>
      </c>
      <c r="AS9" s="49"/>
      <c r="AT9" s="72">
        <v>0</v>
      </c>
      <c r="AU9" s="71" t="s">
        <v>18</v>
      </c>
      <c r="AV9" s="73">
        <v>1</v>
      </c>
      <c r="AW9" s="47">
        <v>0</v>
      </c>
      <c r="AX9" s="48" t="s">
        <v>18</v>
      </c>
      <c r="AY9" s="49">
        <v>4</v>
      </c>
      <c r="AZ9" s="11">
        <v>1</v>
      </c>
      <c r="BA9" s="12" t="s">
        <v>18</v>
      </c>
      <c r="BB9" s="13">
        <v>0</v>
      </c>
      <c r="BC9" s="47">
        <v>0</v>
      </c>
      <c r="BD9" s="48" t="s">
        <v>18</v>
      </c>
      <c r="BE9" s="49">
        <v>1</v>
      </c>
      <c r="BF9" s="88"/>
      <c r="BG9" s="89"/>
      <c r="BH9" s="94"/>
      <c r="BI9" s="95"/>
      <c r="BJ9" s="94"/>
      <c r="BK9" s="95"/>
      <c r="BL9" s="94"/>
      <c r="BM9" s="95"/>
      <c r="BN9" s="94"/>
      <c r="BO9" s="95"/>
      <c r="BP9" s="94"/>
      <c r="BQ9" s="95"/>
      <c r="BR9" s="94"/>
      <c r="BS9" s="95"/>
      <c r="BT9" s="115"/>
      <c r="BU9" s="116"/>
      <c r="BV9" s="101"/>
      <c r="BW9" s="102"/>
      <c r="BX9" s="103"/>
      <c r="BY9" s="84"/>
      <c r="CA9" s="75"/>
    </row>
    <row r="10" spans="1:82" ht="10.5" customHeight="1" x14ac:dyDescent="0.15">
      <c r="A10" s="129"/>
      <c r="B10" s="130"/>
      <c r="C10" s="217"/>
      <c r="D10" s="218"/>
      <c r="E10" s="218"/>
      <c r="F10" s="218"/>
      <c r="G10" s="218"/>
      <c r="H10" s="218"/>
      <c r="I10" s="219"/>
      <c r="J10" s="41">
        <f>IF(ISBLANK(J8),"",R6)</f>
        <v>0</v>
      </c>
      <c r="K10" s="42" t="s">
        <v>19</v>
      </c>
      <c r="L10" s="43">
        <f>IF(ISBLANK(J8),"",P6)</f>
        <v>6</v>
      </c>
      <c r="M10" s="41" t="str">
        <f>IF(ISBLANK(M8),"",U6)</f>
        <v/>
      </c>
      <c r="N10" s="42" t="s">
        <v>19</v>
      </c>
      <c r="O10" s="43" t="str">
        <f>IF(ISBLANK(M8),"",S6)</f>
        <v/>
      </c>
      <c r="P10" s="44"/>
      <c r="Q10" s="45"/>
      <c r="R10" s="45"/>
      <c r="S10" s="45"/>
      <c r="T10" s="45"/>
      <c r="U10" s="46"/>
      <c r="V10" s="30">
        <v>0</v>
      </c>
      <c r="W10" s="28" t="s">
        <v>19</v>
      </c>
      <c r="X10" s="31">
        <v>4</v>
      </c>
      <c r="Y10" s="30"/>
      <c r="Z10" s="28" t="s">
        <v>19</v>
      </c>
      <c r="AA10" s="31"/>
      <c r="AB10" s="50">
        <v>0</v>
      </c>
      <c r="AC10" s="48" t="s">
        <v>19</v>
      </c>
      <c r="AD10" s="51">
        <v>1</v>
      </c>
      <c r="AE10" s="50">
        <v>0</v>
      </c>
      <c r="AF10" s="48" t="s">
        <v>19</v>
      </c>
      <c r="AG10" s="51">
        <v>0</v>
      </c>
      <c r="AH10" s="50">
        <v>3</v>
      </c>
      <c r="AI10" s="48" t="s">
        <v>19</v>
      </c>
      <c r="AJ10" s="51">
        <v>2</v>
      </c>
      <c r="AK10" s="50"/>
      <c r="AL10" s="48" t="s">
        <v>19</v>
      </c>
      <c r="AM10" s="51"/>
      <c r="AN10" s="70">
        <v>0</v>
      </c>
      <c r="AO10" s="71" t="s">
        <v>19</v>
      </c>
      <c r="AP10" s="74">
        <v>2</v>
      </c>
      <c r="AQ10" s="50"/>
      <c r="AR10" s="48" t="s">
        <v>19</v>
      </c>
      <c r="AS10" s="51"/>
      <c r="AT10" s="70">
        <v>0</v>
      </c>
      <c r="AU10" s="71" t="s">
        <v>19</v>
      </c>
      <c r="AV10" s="74">
        <v>3</v>
      </c>
      <c r="AW10" s="50">
        <v>0</v>
      </c>
      <c r="AX10" s="48" t="s">
        <v>19</v>
      </c>
      <c r="AY10" s="51">
        <v>8</v>
      </c>
      <c r="AZ10" s="14">
        <v>0</v>
      </c>
      <c r="BA10" s="12" t="s">
        <v>19</v>
      </c>
      <c r="BB10" s="15">
        <v>0</v>
      </c>
      <c r="BC10" s="50">
        <v>1</v>
      </c>
      <c r="BD10" s="48" t="s">
        <v>19</v>
      </c>
      <c r="BE10" s="51">
        <v>0</v>
      </c>
      <c r="BF10" s="88"/>
      <c r="BG10" s="89"/>
      <c r="BH10" s="94"/>
      <c r="BI10" s="95"/>
      <c r="BJ10" s="94"/>
      <c r="BK10" s="95"/>
      <c r="BL10" s="94"/>
      <c r="BM10" s="95"/>
      <c r="BN10" s="94"/>
      <c r="BO10" s="95"/>
      <c r="BP10" s="94"/>
      <c r="BQ10" s="95"/>
      <c r="BR10" s="94"/>
      <c r="BS10" s="95"/>
      <c r="BT10" s="115"/>
      <c r="BU10" s="116"/>
      <c r="BV10" s="101"/>
      <c r="BW10" s="102"/>
      <c r="BX10" s="103"/>
      <c r="BY10" s="84"/>
      <c r="CA10" s="75"/>
    </row>
    <row r="11" spans="1:82" ht="10.5" customHeight="1" x14ac:dyDescent="0.15">
      <c r="A11" s="129"/>
      <c r="B11" s="130"/>
      <c r="C11" s="220"/>
      <c r="D11" s="221"/>
      <c r="E11" s="221"/>
      <c r="F11" s="221"/>
      <c r="G11" s="221"/>
      <c r="H11" s="221"/>
      <c r="I11" s="222"/>
      <c r="J11" s="35">
        <f>IF(ISBLANK(J8),"",SUM(J9:J10))</f>
        <v>0</v>
      </c>
      <c r="K11" s="36" t="s">
        <v>20</v>
      </c>
      <c r="L11" s="37">
        <f>IF(ISBLANK(J8),"",SUM(L9:L10))</f>
        <v>10</v>
      </c>
      <c r="M11" s="35" t="str">
        <f>IF(ISBLANK(M8),"",SUM(M9:M10))</f>
        <v/>
      </c>
      <c r="N11" s="36" t="s">
        <v>20</v>
      </c>
      <c r="O11" s="37" t="str">
        <f>IF(ISBLANK(M8),"",SUM(O9:O10))</f>
        <v/>
      </c>
      <c r="P11" s="52"/>
      <c r="Q11" s="53"/>
      <c r="R11" s="53"/>
      <c r="S11" s="53"/>
      <c r="T11" s="53"/>
      <c r="U11" s="54"/>
      <c r="V11" s="35">
        <f>IF(ISBLANK(V8),"",SUM(V9:V10))</f>
        <v>0</v>
      </c>
      <c r="W11" s="36" t="s">
        <v>20</v>
      </c>
      <c r="X11" s="37">
        <f>IF(ISBLANK(V8),"",SUM(X9:X10))</f>
        <v>4</v>
      </c>
      <c r="Y11" s="35" t="str">
        <f>IF(ISBLANK(Y8),"",SUM(Y9:Y10))</f>
        <v/>
      </c>
      <c r="Z11" s="36" t="s">
        <v>20</v>
      </c>
      <c r="AA11" s="37" t="str">
        <f>IF(ISBLANK(Y8),"",SUM(AA9:AA10))</f>
        <v/>
      </c>
      <c r="AB11" s="55">
        <f>IF(ISBLANK(AB8),"",SUM(AB9:AB10))</f>
        <v>0</v>
      </c>
      <c r="AC11" s="56" t="s">
        <v>20</v>
      </c>
      <c r="AD11" s="57">
        <f>IF(ISBLANK(AB8),"",SUM(AD9:AD10))</f>
        <v>3</v>
      </c>
      <c r="AE11" s="55">
        <f>IF(ISBLANK(AE8),"",SUM(AE9:AE10))</f>
        <v>2</v>
      </c>
      <c r="AF11" s="56" t="s">
        <v>20</v>
      </c>
      <c r="AG11" s="57">
        <f>IF(ISBLANK(AE8),"",SUM(AG9:AG10))</f>
        <v>0</v>
      </c>
      <c r="AH11" s="55">
        <f>IF(ISBLANK(AH8),"",SUM(AH9:AH10))</f>
        <v>4</v>
      </c>
      <c r="AI11" s="56" t="s">
        <v>20</v>
      </c>
      <c r="AJ11" s="57">
        <f>IF(ISBLANK(AH8),"",SUM(AJ9:AJ10))</f>
        <v>2</v>
      </c>
      <c r="AK11" s="55" t="str">
        <f>IF(ISBLANK(AK8),"",SUM(AK9:AK10))</f>
        <v/>
      </c>
      <c r="AL11" s="56" t="s">
        <v>20</v>
      </c>
      <c r="AM11" s="57" t="str">
        <f>IF(ISBLANK(AK8),"",SUM(AM9:AM10))</f>
        <v/>
      </c>
      <c r="AN11" s="55">
        <f>IF(ISBLANK(AN8),"",SUM(AN9:AN10))</f>
        <v>0</v>
      </c>
      <c r="AO11" s="56" t="s">
        <v>20</v>
      </c>
      <c r="AP11" s="57">
        <f>IF(ISBLANK(AN8),"",SUM(AP9:AP10))</f>
        <v>3</v>
      </c>
      <c r="AQ11" s="55" t="str">
        <f>IF(ISBLANK(AQ8),"",SUM(AQ9:AQ10))</f>
        <v/>
      </c>
      <c r="AR11" s="56" t="s">
        <v>20</v>
      </c>
      <c r="AS11" s="57" t="str">
        <f>IF(ISBLANK(AQ8),"",SUM(AS9:AS10))</f>
        <v/>
      </c>
      <c r="AT11" s="55">
        <f>IF(ISBLANK(AT8),"",SUM(AT9:AT10))</f>
        <v>0</v>
      </c>
      <c r="AU11" s="56" t="s">
        <v>20</v>
      </c>
      <c r="AV11" s="57">
        <f>IF(ISBLANK(AT8),"",SUM(AV9:AV10))</f>
        <v>4</v>
      </c>
      <c r="AW11" s="55">
        <f>IF(ISBLANK(AW8),"",SUM(AW9:AW10))</f>
        <v>0</v>
      </c>
      <c r="AX11" s="56" t="s">
        <v>20</v>
      </c>
      <c r="AY11" s="57">
        <f>IF(ISBLANK(AW8),"",SUM(AY9:AY10))</f>
        <v>12</v>
      </c>
      <c r="AZ11" s="55">
        <f>IF(ISBLANK(AZ8),"",SUM(AZ9:AZ10))</f>
        <v>1</v>
      </c>
      <c r="BA11" s="56" t="s">
        <v>20</v>
      </c>
      <c r="BB11" s="57">
        <f>IF(ISBLANK(AZ8),"",SUM(BB9:BB10))</f>
        <v>0</v>
      </c>
      <c r="BC11" s="55">
        <f>IF(ISBLANK(BC8),"",SUM(BC9:BC10))</f>
        <v>1</v>
      </c>
      <c r="BD11" s="56" t="s">
        <v>20</v>
      </c>
      <c r="BE11" s="57">
        <f>IF(ISBLANK(BC8),"",SUM(BE9:BE10))</f>
        <v>1</v>
      </c>
      <c r="BF11" s="90"/>
      <c r="BG11" s="91"/>
      <c r="BH11" s="96"/>
      <c r="BI11" s="97"/>
      <c r="BJ11" s="96"/>
      <c r="BK11" s="97"/>
      <c r="BL11" s="96"/>
      <c r="BM11" s="97"/>
      <c r="BN11" s="96"/>
      <c r="BO11" s="97"/>
      <c r="BP11" s="96"/>
      <c r="BQ11" s="97"/>
      <c r="BR11" s="96"/>
      <c r="BS11" s="97"/>
      <c r="BT11" s="117"/>
      <c r="BU11" s="118"/>
      <c r="BV11" s="104"/>
      <c r="BW11" s="105"/>
      <c r="BX11" s="106"/>
      <c r="BY11" s="84"/>
      <c r="CA11" s="75"/>
    </row>
    <row r="12" spans="1:82" ht="18" customHeight="1" x14ac:dyDescent="0.15">
      <c r="A12" s="129">
        <f>BV12</f>
        <v>6</v>
      </c>
      <c r="B12" s="130">
        <v>3</v>
      </c>
      <c r="C12" s="214" t="s">
        <v>37</v>
      </c>
      <c r="D12" s="215"/>
      <c r="E12" s="215"/>
      <c r="F12" s="215"/>
      <c r="G12" s="215"/>
      <c r="H12" s="215"/>
      <c r="I12" s="216"/>
      <c r="J12" s="140" t="s">
        <v>111</v>
      </c>
      <c r="K12" s="141"/>
      <c r="L12" s="142"/>
      <c r="M12" s="140" t="s">
        <v>67</v>
      </c>
      <c r="N12" s="141"/>
      <c r="O12" s="142"/>
      <c r="P12" s="140" t="s">
        <v>68</v>
      </c>
      <c r="Q12" s="141"/>
      <c r="R12" s="142"/>
      <c r="S12" s="140"/>
      <c r="T12" s="141"/>
      <c r="U12" s="142"/>
      <c r="V12" s="38"/>
      <c r="W12" s="39"/>
      <c r="X12" s="39"/>
      <c r="Y12" s="39"/>
      <c r="Z12" s="39"/>
      <c r="AA12" s="40"/>
      <c r="AB12" s="126" t="s">
        <v>154</v>
      </c>
      <c r="AC12" s="127"/>
      <c r="AD12" s="128"/>
      <c r="AE12" s="121" t="s">
        <v>162</v>
      </c>
      <c r="AF12" s="122"/>
      <c r="AG12" s="125"/>
      <c r="AH12" s="126" t="s">
        <v>86</v>
      </c>
      <c r="AI12" s="127"/>
      <c r="AJ12" s="128"/>
      <c r="AK12" s="121"/>
      <c r="AL12" s="122"/>
      <c r="AM12" s="125"/>
      <c r="AN12" s="126" t="s">
        <v>132</v>
      </c>
      <c r="AO12" s="127"/>
      <c r="AP12" s="128"/>
      <c r="AQ12" s="121" t="s">
        <v>180</v>
      </c>
      <c r="AR12" s="122"/>
      <c r="AS12" s="125"/>
      <c r="AT12" s="126" t="s">
        <v>99</v>
      </c>
      <c r="AU12" s="127"/>
      <c r="AV12" s="128"/>
      <c r="AW12" s="121"/>
      <c r="AX12" s="122"/>
      <c r="AY12" s="125"/>
      <c r="AZ12" s="126" t="s">
        <v>142</v>
      </c>
      <c r="BA12" s="127"/>
      <c r="BB12" s="128"/>
      <c r="BC12" s="121"/>
      <c r="BD12" s="122"/>
      <c r="BE12" s="125"/>
      <c r="BF12" s="86">
        <f>SUM(BH12:BM15)</f>
        <v>10</v>
      </c>
      <c r="BG12" s="87"/>
      <c r="BH12" s="92">
        <f>COUNTIF(J12:BE12,"○")</f>
        <v>3</v>
      </c>
      <c r="BI12" s="93"/>
      <c r="BJ12" s="92">
        <f>COUNTIF(J12:BE12,"△")</f>
        <v>0</v>
      </c>
      <c r="BK12" s="93"/>
      <c r="BL12" s="92">
        <f>COUNTIF(J12:BE12,"●")</f>
        <v>7</v>
      </c>
      <c r="BM12" s="93"/>
      <c r="BN12" s="92">
        <f>BH12*3+BJ12*1</f>
        <v>9</v>
      </c>
      <c r="BO12" s="93"/>
      <c r="BP12" s="92">
        <f>SUM(J15,P15,V15,AB15,M15,S15,Y15,AE15,AH15,AK15,AZ15,BC15,AN15,AQ15,AT15,AW15)</f>
        <v>17</v>
      </c>
      <c r="BQ12" s="93"/>
      <c r="BR12" s="92">
        <f>SUM(L15,R15,X15,AD15,O15,U15,AA15,AG15,AJ15,AM15,BB15,BE15,AP15,AS15,AV15,AY15)</f>
        <v>21</v>
      </c>
      <c r="BS12" s="93"/>
      <c r="BT12" s="113">
        <f>BP12-BR12</f>
        <v>-4</v>
      </c>
      <c r="BU12" s="114"/>
      <c r="BV12" s="98">
        <f>IF(ISBLANK(B12),"",RANK(BY12,$BY$4:$BY$35) )</f>
        <v>6</v>
      </c>
      <c r="BW12" s="99"/>
      <c r="BX12" s="100"/>
      <c r="BY12" s="84">
        <f>BN12*10000+BT12*100+BP12</f>
        <v>89617</v>
      </c>
      <c r="CA12" s="75"/>
    </row>
    <row r="13" spans="1:82" ht="10.5" customHeight="1" x14ac:dyDescent="0.15">
      <c r="A13" s="129"/>
      <c r="B13" s="130"/>
      <c r="C13" s="217"/>
      <c r="D13" s="218"/>
      <c r="E13" s="218"/>
      <c r="F13" s="218"/>
      <c r="G13" s="218"/>
      <c r="H13" s="218"/>
      <c r="I13" s="219"/>
      <c r="J13" s="41">
        <f>IF(ISBLANK(J12),"",X5)</f>
        <v>0</v>
      </c>
      <c r="K13" s="42" t="s">
        <v>18</v>
      </c>
      <c r="L13" s="43">
        <f>IF(ISBLANK(J12),"",V5)</f>
        <v>0</v>
      </c>
      <c r="M13" s="41">
        <f>IF(ISBLANK(M12),"",AA5)</f>
        <v>0</v>
      </c>
      <c r="N13" s="42" t="s">
        <v>18</v>
      </c>
      <c r="O13" s="43">
        <f>IF(ISBLANK(M12),"",Y5)</f>
        <v>0</v>
      </c>
      <c r="P13" s="41">
        <f>IF(ISBLANK(P12),"",X9)</f>
        <v>0</v>
      </c>
      <c r="Q13" s="42" t="s">
        <v>18</v>
      </c>
      <c r="R13" s="43">
        <f>IF(ISBLANK(P12),"",V9)</f>
        <v>0</v>
      </c>
      <c r="S13" s="41" t="str">
        <f>IF(ISBLANK(S12),"",AA9)</f>
        <v/>
      </c>
      <c r="T13" s="42" t="s">
        <v>18</v>
      </c>
      <c r="U13" s="43" t="str">
        <f>IF(ISBLANK(S12),"",Y9)</f>
        <v/>
      </c>
      <c r="V13" s="44"/>
      <c r="W13" s="45"/>
      <c r="X13" s="45"/>
      <c r="Y13" s="45"/>
      <c r="Z13" s="45"/>
      <c r="AA13" s="46"/>
      <c r="AB13" s="11">
        <v>0</v>
      </c>
      <c r="AC13" s="12" t="s">
        <v>18</v>
      </c>
      <c r="AD13" s="13">
        <v>1</v>
      </c>
      <c r="AE13" s="47">
        <v>0</v>
      </c>
      <c r="AF13" s="48" t="s">
        <v>18</v>
      </c>
      <c r="AG13" s="49">
        <v>1</v>
      </c>
      <c r="AH13" s="11">
        <v>1</v>
      </c>
      <c r="AI13" s="12" t="s">
        <v>18</v>
      </c>
      <c r="AJ13" s="13">
        <v>1</v>
      </c>
      <c r="AK13" s="47"/>
      <c r="AL13" s="48" t="s">
        <v>18</v>
      </c>
      <c r="AM13" s="49"/>
      <c r="AN13" s="72">
        <v>0</v>
      </c>
      <c r="AO13" s="71" t="s">
        <v>18</v>
      </c>
      <c r="AP13" s="73">
        <v>1</v>
      </c>
      <c r="AQ13" s="47">
        <v>1</v>
      </c>
      <c r="AR13" s="48" t="s">
        <v>18</v>
      </c>
      <c r="AS13" s="49">
        <v>2</v>
      </c>
      <c r="AT13" s="72">
        <v>0</v>
      </c>
      <c r="AU13" s="71" t="s">
        <v>18</v>
      </c>
      <c r="AV13" s="73">
        <v>0</v>
      </c>
      <c r="AW13" s="47"/>
      <c r="AX13" s="48" t="s">
        <v>18</v>
      </c>
      <c r="AY13" s="49"/>
      <c r="AZ13" s="11">
        <v>2</v>
      </c>
      <c r="BA13" s="12" t="s">
        <v>18</v>
      </c>
      <c r="BB13" s="13">
        <v>0</v>
      </c>
      <c r="BC13" s="47"/>
      <c r="BD13" s="48" t="s">
        <v>18</v>
      </c>
      <c r="BE13" s="49"/>
      <c r="BF13" s="88"/>
      <c r="BG13" s="89"/>
      <c r="BH13" s="94"/>
      <c r="BI13" s="95"/>
      <c r="BJ13" s="94"/>
      <c r="BK13" s="95"/>
      <c r="BL13" s="94"/>
      <c r="BM13" s="95"/>
      <c r="BN13" s="94"/>
      <c r="BO13" s="95"/>
      <c r="BP13" s="94"/>
      <c r="BQ13" s="95"/>
      <c r="BR13" s="94"/>
      <c r="BS13" s="95"/>
      <c r="BT13" s="115"/>
      <c r="BU13" s="116"/>
      <c r="BV13" s="101"/>
      <c r="BW13" s="102"/>
      <c r="BX13" s="103"/>
      <c r="BY13" s="84"/>
      <c r="CA13" s="75"/>
    </row>
    <row r="14" spans="1:82" ht="10.5" customHeight="1" x14ac:dyDescent="0.15">
      <c r="A14" s="129"/>
      <c r="B14" s="130"/>
      <c r="C14" s="217"/>
      <c r="D14" s="218"/>
      <c r="E14" s="218"/>
      <c r="F14" s="218"/>
      <c r="G14" s="218"/>
      <c r="H14" s="218"/>
      <c r="I14" s="219"/>
      <c r="J14" s="41">
        <f>IF(ISBLANK(J12),"",X6)</f>
        <v>0</v>
      </c>
      <c r="K14" s="42" t="s">
        <v>19</v>
      </c>
      <c r="L14" s="43">
        <f>IF(ISBLANK(J12),"",V6)</f>
        <v>4</v>
      </c>
      <c r="M14" s="41">
        <f>IF(ISBLANK(M12),"",AA6)</f>
        <v>0</v>
      </c>
      <c r="N14" s="42" t="s">
        <v>19</v>
      </c>
      <c r="O14" s="43">
        <f>IF(ISBLANK(M12),"",Y6)</f>
        <v>3</v>
      </c>
      <c r="P14" s="41">
        <f>IF(ISBLANK(P12),"",X10)</f>
        <v>4</v>
      </c>
      <c r="Q14" s="42" t="s">
        <v>19</v>
      </c>
      <c r="R14" s="43">
        <f>IF(ISBLANK(P12),"",V10)</f>
        <v>0</v>
      </c>
      <c r="S14" s="41" t="str">
        <f>IF(ISBLANK(S12),"",AA10)</f>
        <v/>
      </c>
      <c r="T14" s="42" t="s">
        <v>19</v>
      </c>
      <c r="U14" s="43" t="str">
        <f>IF(ISBLANK(S12),"",Y10)</f>
        <v/>
      </c>
      <c r="V14" s="44"/>
      <c r="W14" s="45"/>
      <c r="X14" s="45"/>
      <c r="Y14" s="45"/>
      <c r="Z14" s="45"/>
      <c r="AA14" s="46"/>
      <c r="AB14" s="14">
        <v>0</v>
      </c>
      <c r="AC14" s="12" t="s">
        <v>19</v>
      </c>
      <c r="AD14" s="15">
        <v>0</v>
      </c>
      <c r="AE14" s="50">
        <v>1</v>
      </c>
      <c r="AF14" s="48" t="s">
        <v>19</v>
      </c>
      <c r="AG14" s="51">
        <v>3</v>
      </c>
      <c r="AH14" s="14">
        <v>4</v>
      </c>
      <c r="AI14" s="12" t="s">
        <v>19</v>
      </c>
      <c r="AJ14" s="15">
        <v>0</v>
      </c>
      <c r="AK14" s="50"/>
      <c r="AL14" s="48" t="s">
        <v>19</v>
      </c>
      <c r="AM14" s="51"/>
      <c r="AN14" s="70">
        <v>1</v>
      </c>
      <c r="AO14" s="71" t="s">
        <v>19</v>
      </c>
      <c r="AP14" s="74">
        <v>1</v>
      </c>
      <c r="AQ14" s="50">
        <v>0</v>
      </c>
      <c r="AR14" s="48" t="s">
        <v>19</v>
      </c>
      <c r="AS14" s="51">
        <v>2</v>
      </c>
      <c r="AT14" s="70">
        <v>1</v>
      </c>
      <c r="AU14" s="71" t="s">
        <v>19</v>
      </c>
      <c r="AV14" s="74">
        <v>2</v>
      </c>
      <c r="AW14" s="50"/>
      <c r="AX14" s="48" t="s">
        <v>19</v>
      </c>
      <c r="AY14" s="51"/>
      <c r="AZ14" s="14">
        <v>2</v>
      </c>
      <c r="BA14" s="12" t="s">
        <v>19</v>
      </c>
      <c r="BB14" s="15">
        <v>0</v>
      </c>
      <c r="BC14" s="50"/>
      <c r="BD14" s="48" t="s">
        <v>19</v>
      </c>
      <c r="BE14" s="51"/>
      <c r="BF14" s="88"/>
      <c r="BG14" s="89"/>
      <c r="BH14" s="94"/>
      <c r="BI14" s="95"/>
      <c r="BJ14" s="94"/>
      <c r="BK14" s="95"/>
      <c r="BL14" s="94"/>
      <c r="BM14" s="95"/>
      <c r="BN14" s="94"/>
      <c r="BO14" s="95"/>
      <c r="BP14" s="94"/>
      <c r="BQ14" s="95"/>
      <c r="BR14" s="94"/>
      <c r="BS14" s="95"/>
      <c r="BT14" s="115"/>
      <c r="BU14" s="116"/>
      <c r="BV14" s="101"/>
      <c r="BW14" s="102"/>
      <c r="BX14" s="103"/>
      <c r="BY14" s="84"/>
      <c r="CA14" s="75"/>
    </row>
    <row r="15" spans="1:82" ht="10.5" customHeight="1" x14ac:dyDescent="0.15">
      <c r="A15" s="129"/>
      <c r="B15" s="130"/>
      <c r="C15" s="220"/>
      <c r="D15" s="221"/>
      <c r="E15" s="221"/>
      <c r="F15" s="221"/>
      <c r="G15" s="221"/>
      <c r="H15" s="221"/>
      <c r="I15" s="222"/>
      <c r="J15" s="35">
        <f>IF(ISBLANK(J12),"",SUM(J13:J14))</f>
        <v>0</v>
      </c>
      <c r="K15" s="36" t="s">
        <v>20</v>
      </c>
      <c r="L15" s="37">
        <f>IF(ISBLANK(J12),"",SUM(L13:L14))</f>
        <v>4</v>
      </c>
      <c r="M15" s="35">
        <f>IF(ISBLANK(M12),"",SUM(M13:M14))</f>
        <v>0</v>
      </c>
      <c r="N15" s="36" t="s">
        <v>20</v>
      </c>
      <c r="O15" s="37">
        <f>IF(ISBLANK(M12),"",SUM(O13:O14))</f>
        <v>3</v>
      </c>
      <c r="P15" s="35">
        <f>IF(ISBLANK(P12),"",SUM(P13:P14))</f>
        <v>4</v>
      </c>
      <c r="Q15" s="36" t="s">
        <v>20</v>
      </c>
      <c r="R15" s="37">
        <f>IF(ISBLANK(P12),"",SUM(R13:R14))</f>
        <v>0</v>
      </c>
      <c r="S15" s="35" t="str">
        <f>IF(ISBLANK(S12),"",SUM(S13:S14))</f>
        <v/>
      </c>
      <c r="T15" s="36" t="s">
        <v>20</v>
      </c>
      <c r="U15" s="37" t="str">
        <f>IF(ISBLANK(S12),"",SUM(U13:U14))</f>
        <v/>
      </c>
      <c r="V15" s="52"/>
      <c r="W15" s="53"/>
      <c r="X15" s="53"/>
      <c r="Y15" s="53"/>
      <c r="Z15" s="53"/>
      <c r="AA15" s="54"/>
      <c r="AB15" s="55">
        <f>IF(ISBLANK(AB12),"",SUM(AB13:AB14))</f>
        <v>0</v>
      </c>
      <c r="AC15" s="56" t="s">
        <v>20</v>
      </c>
      <c r="AD15" s="57">
        <f>IF(ISBLANK(AB12),"",SUM(AD13:AD14))</f>
        <v>1</v>
      </c>
      <c r="AE15" s="55">
        <f>IF(ISBLANK(AE12),"",SUM(AE13:AE14))</f>
        <v>1</v>
      </c>
      <c r="AF15" s="56" t="s">
        <v>20</v>
      </c>
      <c r="AG15" s="57">
        <f>IF(ISBLANK(AE12),"",SUM(AG13:AG14))</f>
        <v>4</v>
      </c>
      <c r="AH15" s="55">
        <f>IF(ISBLANK(AH12),"",SUM(AH13:AH14))</f>
        <v>5</v>
      </c>
      <c r="AI15" s="56" t="s">
        <v>20</v>
      </c>
      <c r="AJ15" s="57">
        <f>IF(ISBLANK(AH12),"",SUM(AJ13:AJ14))</f>
        <v>1</v>
      </c>
      <c r="AK15" s="55" t="str">
        <f>IF(ISBLANK(AK12),"",SUM(AK13:AK14))</f>
        <v/>
      </c>
      <c r="AL15" s="56" t="s">
        <v>20</v>
      </c>
      <c r="AM15" s="57" t="str">
        <f>IF(ISBLANK(AK12),"",SUM(AM13:AM14))</f>
        <v/>
      </c>
      <c r="AN15" s="55">
        <f>IF(ISBLANK(AN12),"",SUM(AN13:AN14))</f>
        <v>1</v>
      </c>
      <c r="AO15" s="56" t="s">
        <v>20</v>
      </c>
      <c r="AP15" s="57">
        <f>IF(ISBLANK(AN12),"",SUM(AP13:AP14))</f>
        <v>2</v>
      </c>
      <c r="AQ15" s="55">
        <f>IF(ISBLANK(AQ12),"",SUM(AQ13:AQ14))</f>
        <v>1</v>
      </c>
      <c r="AR15" s="56" t="s">
        <v>20</v>
      </c>
      <c r="AS15" s="57">
        <f>IF(ISBLANK(AQ12),"",SUM(AS13:AS14))</f>
        <v>4</v>
      </c>
      <c r="AT15" s="55">
        <f>IF(ISBLANK(AT12),"",SUM(AT13:AT14))</f>
        <v>1</v>
      </c>
      <c r="AU15" s="56" t="s">
        <v>20</v>
      </c>
      <c r="AV15" s="57">
        <f>IF(ISBLANK(AT12),"",SUM(AV13:AV14))</f>
        <v>2</v>
      </c>
      <c r="AW15" s="55" t="str">
        <f>IF(ISBLANK(AW12),"",SUM(AW13:AW14))</f>
        <v/>
      </c>
      <c r="AX15" s="56" t="s">
        <v>20</v>
      </c>
      <c r="AY15" s="57" t="str">
        <f>IF(ISBLANK(AW12),"",SUM(AY13:AY14))</f>
        <v/>
      </c>
      <c r="AZ15" s="55">
        <f>IF(ISBLANK(AZ12),"",SUM(AZ13:AZ14))</f>
        <v>4</v>
      </c>
      <c r="BA15" s="56" t="s">
        <v>20</v>
      </c>
      <c r="BB15" s="57">
        <f>IF(ISBLANK(AZ12),"",SUM(BB13:BB14))</f>
        <v>0</v>
      </c>
      <c r="BC15" s="55" t="str">
        <f>IF(ISBLANK(BC12),"",SUM(BC13:BC14))</f>
        <v/>
      </c>
      <c r="BD15" s="56" t="s">
        <v>20</v>
      </c>
      <c r="BE15" s="57" t="str">
        <f>IF(ISBLANK(BC12),"",SUM(BE13:BE14))</f>
        <v/>
      </c>
      <c r="BF15" s="90"/>
      <c r="BG15" s="91"/>
      <c r="BH15" s="96"/>
      <c r="BI15" s="97"/>
      <c r="BJ15" s="96"/>
      <c r="BK15" s="97"/>
      <c r="BL15" s="96"/>
      <c r="BM15" s="97"/>
      <c r="BN15" s="96"/>
      <c r="BO15" s="97"/>
      <c r="BP15" s="96"/>
      <c r="BQ15" s="97"/>
      <c r="BR15" s="96"/>
      <c r="BS15" s="97"/>
      <c r="BT15" s="117"/>
      <c r="BU15" s="118"/>
      <c r="BV15" s="104"/>
      <c r="BW15" s="105"/>
      <c r="BX15" s="106"/>
      <c r="BY15" s="84"/>
      <c r="CA15" s="75"/>
    </row>
    <row r="16" spans="1:82" ht="18" customHeight="1" x14ac:dyDescent="0.15">
      <c r="A16" s="129">
        <f>BV16</f>
        <v>3</v>
      </c>
      <c r="B16" s="130">
        <v>4</v>
      </c>
      <c r="C16" s="214" t="s">
        <v>36</v>
      </c>
      <c r="D16" s="215"/>
      <c r="E16" s="215"/>
      <c r="F16" s="215"/>
      <c r="G16" s="215"/>
      <c r="H16" s="215"/>
      <c r="I16" s="216"/>
      <c r="J16" s="121" t="s">
        <v>138</v>
      </c>
      <c r="K16" s="122"/>
      <c r="L16" s="125"/>
      <c r="M16" s="121"/>
      <c r="N16" s="122"/>
      <c r="O16" s="125"/>
      <c r="P16" s="121" t="s">
        <v>122</v>
      </c>
      <c r="Q16" s="122"/>
      <c r="R16" s="125"/>
      <c r="S16" s="121" t="s">
        <v>168</v>
      </c>
      <c r="T16" s="122"/>
      <c r="U16" s="125"/>
      <c r="V16" s="121" t="s">
        <v>152</v>
      </c>
      <c r="W16" s="122"/>
      <c r="X16" s="125"/>
      <c r="Y16" s="121" t="s">
        <v>161</v>
      </c>
      <c r="Z16" s="122"/>
      <c r="AA16" s="125"/>
      <c r="AB16" s="38"/>
      <c r="AC16" s="39"/>
      <c r="AD16" s="39"/>
      <c r="AE16" s="39"/>
      <c r="AF16" s="39"/>
      <c r="AG16" s="40"/>
      <c r="AH16" s="126" t="s">
        <v>112</v>
      </c>
      <c r="AI16" s="127"/>
      <c r="AJ16" s="128"/>
      <c r="AK16" s="121"/>
      <c r="AL16" s="122"/>
      <c r="AM16" s="125"/>
      <c r="AN16" s="126" t="s">
        <v>78</v>
      </c>
      <c r="AO16" s="127"/>
      <c r="AP16" s="128"/>
      <c r="AQ16" s="121" t="s">
        <v>171</v>
      </c>
      <c r="AR16" s="122"/>
      <c r="AS16" s="125"/>
      <c r="AT16" s="126" t="s">
        <v>67</v>
      </c>
      <c r="AU16" s="127"/>
      <c r="AV16" s="128"/>
      <c r="AW16" s="121"/>
      <c r="AX16" s="122"/>
      <c r="AY16" s="125"/>
      <c r="AZ16" s="126" t="s">
        <v>98</v>
      </c>
      <c r="BA16" s="127"/>
      <c r="BB16" s="128"/>
      <c r="BC16" s="121" t="s">
        <v>178</v>
      </c>
      <c r="BD16" s="122"/>
      <c r="BE16" s="125"/>
      <c r="BF16" s="86">
        <f>SUM(BH16:BM19)</f>
        <v>11</v>
      </c>
      <c r="BG16" s="87"/>
      <c r="BH16" s="92">
        <f>COUNTIF(J16:BE16,"○")</f>
        <v>8</v>
      </c>
      <c r="BI16" s="93"/>
      <c r="BJ16" s="92">
        <f>COUNTIF(J16:BE16,"△")</f>
        <v>0</v>
      </c>
      <c r="BK16" s="93"/>
      <c r="BL16" s="92">
        <f>COUNTIF(J16:BE16,"●")</f>
        <v>3</v>
      </c>
      <c r="BM16" s="93"/>
      <c r="BN16" s="92">
        <f>BH16*3+BJ16*1</f>
        <v>24</v>
      </c>
      <c r="BO16" s="93"/>
      <c r="BP16" s="92">
        <f>SUM(J19,P19,V19,AB19,M19,S19,Y19,AE19,AH19,AK19,AZ19,BC19,AN19,AQ19,AT19,AW19)</f>
        <v>27</v>
      </c>
      <c r="BQ16" s="93"/>
      <c r="BR16" s="92">
        <f>SUM(L19,R19,X19,AD19,O19,U19,AA19,AG19,AJ19,AM19,BB19,BE19,AP19,AS19,AV19,AY19)</f>
        <v>10</v>
      </c>
      <c r="BS16" s="93"/>
      <c r="BT16" s="113">
        <f>BP16-BR16</f>
        <v>17</v>
      </c>
      <c r="BU16" s="114"/>
      <c r="BV16" s="98">
        <f>IF(ISBLANK(B16),"",RANK(BY16,$BY$4:$BY$35) )</f>
        <v>3</v>
      </c>
      <c r="BW16" s="99"/>
      <c r="BX16" s="100"/>
      <c r="BY16" s="84">
        <f>BN16*10000+BT16*100+BP16</f>
        <v>241727</v>
      </c>
      <c r="CA16" s="75"/>
    </row>
    <row r="17" spans="1:79" ht="10.5" customHeight="1" x14ac:dyDescent="0.15">
      <c r="A17" s="129"/>
      <c r="B17" s="130"/>
      <c r="C17" s="217"/>
      <c r="D17" s="218"/>
      <c r="E17" s="218"/>
      <c r="F17" s="218"/>
      <c r="G17" s="218"/>
      <c r="H17" s="218"/>
      <c r="I17" s="219"/>
      <c r="J17" s="58">
        <f>IF(ISBLANK(J16),"",AD5)</f>
        <v>0</v>
      </c>
      <c r="K17" s="59" t="s">
        <v>18</v>
      </c>
      <c r="L17" s="60">
        <f>IF(ISBLANK(J16),"",AB5)</f>
        <v>0</v>
      </c>
      <c r="M17" s="58" t="str">
        <f>IF(ISBLANK(M16),"",AG5)</f>
        <v/>
      </c>
      <c r="N17" s="59" t="s">
        <v>18</v>
      </c>
      <c r="O17" s="60" t="str">
        <f>IF(ISBLANK(M16),"",AE5)</f>
        <v/>
      </c>
      <c r="P17" s="58">
        <f>IF(ISBLANK(P16),"",AD9)</f>
        <v>2</v>
      </c>
      <c r="Q17" s="59" t="s">
        <v>18</v>
      </c>
      <c r="R17" s="60">
        <f>IF(ISBLANK(P16),"",AB9)</f>
        <v>0</v>
      </c>
      <c r="S17" s="58">
        <f>IF(ISBLANK(S16),"",AG9)</f>
        <v>0</v>
      </c>
      <c r="T17" s="59" t="s">
        <v>18</v>
      </c>
      <c r="U17" s="60">
        <f>IF(ISBLANK(S16),"",AE9)</f>
        <v>2</v>
      </c>
      <c r="V17" s="58">
        <f>IF(ISBLANK(V16),"",AD13)</f>
        <v>1</v>
      </c>
      <c r="W17" s="59" t="s">
        <v>18</v>
      </c>
      <c r="X17" s="60">
        <f>IF(ISBLANK(V16),"",AB13)</f>
        <v>0</v>
      </c>
      <c r="Y17" s="58">
        <f>IF(ISBLANK(Y16),"",AG13)</f>
        <v>1</v>
      </c>
      <c r="Z17" s="59" t="s">
        <v>18</v>
      </c>
      <c r="AA17" s="60">
        <f>IF(ISBLANK(Y16),"",AE13)</f>
        <v>0</v>
      </c>
      <c r="AB17" s="44"/>
      <c r="AC17" s="45"/>
      <c r="AD17" s="45"/>
      <c r="AE17" s="45"/>
      <c r="AF17" s="45"/>
      <c r="AG17" s="46"/>
      <c r="AH17" s="11">
        <v>1</v>
      </c>
      <c r="AI17" s="12" t="s">
        <v>18</v>
      </c>
      <c r="AJ17" s="13">
        <v>1</v>
      </c>
      <c r="AK17" s="47"/>
      <c r="AL17" s="48" t="s">
        <v>18</v>
      </c>
      <c r="AM17" s="49"/>
      <c r="AN17" s="72">
        <v>2</v>
      </c>
      <c r="AO17" s="71" t="s">
        <v>18</v>
      </c>
      <c r="AP17" s="73">
        <v>0</v>
      </c>
      <c r="AQ17" s="47">
        <v>0</v>
      </c>
      <c r="AR17" s="48" t="s">
        <v>18</v>
      </c>
      <c r="AS17" s="49">
        <v>0</v>
      </c>
      <c r="AT17" s="72">
        <v>0</v>
      </c>
      <c r="AU17" s="71" t="s">
        <v>18</v>
      </c>
      <c r="AV17" s="73">
        <v>0</v>
      </c>
      <c r="AW17" s="47"/>
      <c r="AX17" s="48" t="s">
        <v>18</v>
      </c>
      <c r="AY17" s="49"/>
      <c r="AZ17" s="11">
        <v>4</v>
      </c>
      <c r="BA17" s="12" t="s">
        <v>18</v>
      </c>
      <c r="BB17" s="13">
        <v>1</v>
      </c>
      <c r="BC17" s="47">
        <v>1</v>
      </c>
      <c r="BD17" s="48" t="s">
        <v>18</v>
      </c>
      <c r="BE17" s="49">
        <v>0</v>
      </c>
      <c r="BF17" s="88"/>
      <c r="BG17" s="89"/>
      <c r="BH17" s="94"/>
      <c r="BI17" s="95"/>
      <c r="BJ17" s="94"/>
      <c r="BK17" s="95"/>
      <c r="BL17" s="94"/>
      <c r="BM17" s="95"/>
      <c r="BN17" s="94"/>
      <c r="BO17" s="95"/>
      <c r="BP17" s="94"/>
      <c r="BQ17" s="95"/>
      <c r="BR17" s="94"/>
      <c r="BS17" s="95"/>
      <c r="BT17" s="115"/>
      <c r="BU17" s="116"/>
      <c r="BV17" s="101"/>
      <c r="BW17" s="102"/>
      <c r="BX17" s="103"/>
      <c r="BY17" s="84"/>
      <c r="CA17" s="75"/>
    </row>
    <row r="18" spans="1:79" ht="10.5" customHeight="1" x14ac:dyDescent="0.15">
      <c r="A18" s="129"/>
      <c r="B18" s="130"/>
      <c r="C18" s="217"/>
      <c r="D18" s="218"/>
      <c r="E18" s="218"/>
      <c r="F18" s="218"/>
      <c r="G18" s="218"/>
      <c r="H18" s="218"/>
      <c r="I18" s="219"/>
      <c r="J18" s="58">
        <f>IF(ISBLANK(J16),"",AD6)</f>
        <v>0</v>
      </c>
      <c r="K18" s="59" t="s">
        <v>19</v>
      </c>
      <c r="L18" s="60">
        <f>IF(ISBLANK(J16),"",AB6)</f>
        <v>1</v>
      </c>
      <c r="M18" s="58" t="str">
        <f>IF(ISBLANK(M16),"",AG6)</f>
        <v/>
      </c>
      <c r="N18" s="59" t="s">
        <v>19</v>
      </c>
      <c r="O18" s="60" t="str">
        <f>IF(ISBLANK(M16),"",AE6)</f>
        <v/>
      </c>
      <c r="P18" s="58">
        <f>IF(ISBLANK(P16),"",AD10)</f>
        <v>1</v>
      </c>
      <c r="Q18" s="59" t="s">
        <v>19</v>
      </c>
      <c r="R18" s="60">
        <f>IF(ISBLANK(P16),"",AB10)</f>
        <v>0</v>
      </c>
      <c r="S18" s="58">
        <f>IF(ISBLANK(S16),"",AG10)</f>
        <v>0</v>
      </c>
      <c r="T18" s="59" t="s">
        <v>19</v>
      </c>
      <c r="U18" s="60">
        <f>IF(ISBLANK(S16),"",AE10)</f>
        <v>0</v>
      </c>
      <c r="V18" s="58">
        <f>IF(ISBLANK(V16),"",AD14)</f>
        <v>0</v>
      </c>
      <c r="W18" s="59" t="s">
        <v>19</v>
      </c>
      <c r="X18" s="60">
        <f>IF(ISBLANK(V16),"",AB14)</f>
        <v>0</v>
      </c>
      <c r="Y18" s="58">
        <f>IF(ISBLANK(Y16),"",AG14)</f>
        <v>3</v>
      </c>
      <c r="Z18" s="59" t="s">
        <v>19</v>
      </c>
      <c r="AA18" s="60">
        <f>IF(ISBLANK(Y16),"",AE14)</f>
        <v>1</v>
      </c>
      <c r="AB18" s="44"/>
      <c r="AC18" s="45"/>
      <c r="AD18" s="45"/>
      <c r="AE18" s="45"/>
      <c r="AF18" s="45"/>
      <c r="AG18" s="46"/>
      <c r="AH18" s="14">
        <v>1</v>
      </c>
      <c r="AI18" s="12" t="s">
        <v>19</v>
      </c>
      <c r="AJ18" s="15">
        <v>0</v>
      </c>
      <c r="AK18" s="50"/>
      <c r="AL18" s="48" t="s">
        <v>19</v>
      </c>
      <c r="AM18" s="51"/>
      <c r="AN18" s="70">
        <v>2</v>
      </c>
      <c r="AO18" s="71" t="s">
        <v>19</v>
      </c>
      <c r="AP18" s="74">
        <v>0</v>
      </c>
      <c r="AQ18" s="50">
        <v>4</v>
      </c>
      <c r="AR18" s="48" t="s">
        <v>19</v>
      </c>
      <c r="AS18" s="51">
        <v>3</v>
      </c>
      <c r="AT18" s="70">
        <v>0</v>
      </c>
      <c r="AU18" s="71" t="s">
        <v>19</v>
      </c>
      <c r="AV18" s="74">
        <v>1</v>
      </c>
      <c r="AW18" s="50"/>
      <c r="AX18" s="48" t="s">
        <v>19</v>
      </c>
      <c r="AY18" s="51"/>
      <c r="AZ18" s="14">
        <v>3</v>
      </c>
      <c r="BA18" s="12" t="s">
        <v>19</v>
      </c>
      <c r="BB18" s="15">
        <v>0</v>
      </c>
      <c r="BC18" s="50">
        <v>1</v>
      </c>
      <c r="BD18" s="48" t="s">
        <v>19</v>
      </c>
      <c r="BE18" s="51">
        <v>0</v>
      </c>
      <c r="BF18" s="88"/>
      <c r="BG18" s="89"/>
      <c r="BH18" s="94"/>
      <c r="BI18" s="95"/>
      <c r="BJ18" s="94"/>
      <c r="BK18" s="95"/>
      <c r="BL18" s="94"/>
      <c r="BM18" s="95"/>
      <c r="BN18" s="94"/>
      <c r="BO18" s="95"/>
      <c r="BP18" s="94"/>
      <c r="BQ18" s="95"/>
      <c r="BR18" s="94"/>
      <c r="BS18" s="95"/>
      <c r="BT18" s="115"/>
      <c r="BU18" s="116"/>
      <c r="BV18" s="101"/>
      <c r="BW18" s="102"/>
      <c r="BX18" s="103"/>
      <c r="BY18" s="84"/>
      <c r="CA18" s="75"/>
    </row>
    <row r="19" spans="1:79" ht="10.5" customHeight="1" x14ac:dyDescent="0.15">
      <c r="A19" s="129"/>
      <c r="B19" s="130"/>
      <c r="C19" s="220"/>
      <c r="D19" s="221"/>
      <c r="E19" s="221"/>
      <c r="F19" s="221"/>
      <c r="G19" s="221"/>
      <c r="H19" s="221"/>
      <c r="I19" s="222"/>
      <c r="J19" s="55">
        <f>IF(ISBLANK(J16),"",SUM(J17:J18))</f>
        <v>0</v>
      </c>
      <c r="K19" s="56" t="s">
        <v>20</v>
      </c>
      <c r="L19" s="57">
        <f>IF(ISBLANK(J16),"",SUM(L17:L18))</f>
        <v>1</v>
      </c>
      <c r="M19" s="55" t="str">
        <f>IF(ISBLANK(M16),"",SUM(M17:M18))</f>
        <v/>
      </c>
      <c r="N19" s="56" t="s">
        <v>20</v>
      </c>
      <c r="O19" s="57" t="str">
        <f>IF(ISBLANK(M16),"",SUM(O17:O18))</f>
        <v/>
      </c>
      <c r="P19" s="55">
        <f>IF(ISBLANK(P16),"",SUM(P17:P18))</f>
        <v>3</v>
      </c>
      <c r="Q19" s="56" t="s">
        <v>20</v>
      </c>
      <c r="R19" s="57">
        <f>IF(ISBLANK(P16),"",SUM(R17:R18))</f>
        <v>0</v>
      </c>
      <c r="S19" s="55">
        <f>IF(ISBLANK(S16),"",SUM(S17:S18))</f>
        <v>0</v>
      </c>
      <c r="T19" s="56" t="s">
        <v>20</v>
      </c>
      <c r="U19" s="57">
        <f>IF(ISBLANK(S16),"",SUM(U17:U18))</f>
        <v>2</v>
      </c>
      <c r="V19" s="55">
        <f>IF(ISBLANK(V16),"",SUM(V17:V18))</f>
        <v>1</v>
      </c>
      <c r="W19" s="56" t="s">
        <v>20</v>
      </c>
      <c r="X19" s="57">
        <f>IF(ISBLANK(V16),"",SUM(X17:X18))</f>
        <v>0</v>
      </c>
      <c r="Y19" s="55">
        <f>IF(ISBLANK(Y16),"",SUM(Y17:Y18))</f>
        <v>4</v>
      </c>
      <c r="Z19" s="56" t="s">
        <v>20</v>
      </c>
      <c r="AA19" s="57">
        <f>IF(ISBLANK(Y16),"",SUM(AA17:AA18))</f>
        <v>1</v>
      </c>
      <c r="AB19" s="52"/>
      <c r="AC19" s="53"/>
      <c r="AD19" s="53"/>
      <c r="AE19" s="53"/>
      <c r="AF19" s="53"/>
      <c r="AG19" s="54"/>
      <c r="AH19" s="55">
        <f>IF(ISBLANK(AH16),"",SUM(AH17:AH18))</f>
        <v>2</v>
      </c>
      <c r="AI19" s="56" t="s">
        <v>20</v>
      </c>
      <c r="AJ19" s="57">
        <f>IF(ISBLANK(AH16),"",SUM(AJ17:AJ18))</f>
        <v>1</v>
      </c>
      <c r="AK19" s="55" t="str">
        <f>IF(ISBLANK(AK16),"",SUM(AK17:AK18))</f>
        <v/>
      </c>
      <c r="AL19" s="56" t="s">
        <v>20</v>
      </c>
      <c r="AM19" s="57" t="str">
        <f>IF(ISBLANK(AK16),"",SUM(AM17:AM18))</f>
        <v/>
      </c>
      <c r="AN19" s="55">
        <f>IF(ISBLANK(AN16),"",SUM(AN17:AN18))</f>
        <v>4</v>
      </c>
      <c r="AO19" s="56" t="s">
        <v>20</v>
      </c>
      <c r="AP19" s="57">
        <f>IF(ISBLANK(AN16),"",SUM(AP17:AP18))</f>
        <v>0</v>
      </c>
      <c r="AQ19" s="55">
        <f>IF(ISBLANK(AQ16),"",SUM(AQ17:AQ18))</f>
        <v>4</v>
      </c>
      <c r="AR19" s="56" t="s">
        <v>20</v>
      </c>
      <c r="AS19" s="57">
        <f>IF(ISBLANK(AQ16),"",SUM(AS17:AS18))</f>
        <v>3</v>
      </c>
      <c r="AT19" s="55">
        <f>IF(ISBLANK(AT16),"",SUM(AT17:AT18))</f>
        <v>0</v>
      </c>
      <c r="AU19" s="56" t="s">
        <v>20</v>
      </c>
      <c r="AV19" s="57">
        <f>IF(ISBLANK(AT16),"",SUM(AV17:AV18))</f>
        <v>1</v>
      </c>
      <c r="AW19" s="55" t="str">
        <f>IF(ISBLANK(AW16),"",SUM(AW17:AW18))</f>
        <v/>
      </c>
      <c r="AX19" s="56" t="s">
        <v>20</v>
      </c>
      <c r="AY19" s="57" t="str">
        <f>IF(ISBLANK(AW16),"",SUM(AY17:AY18))</f>
        <v/>
      </c>
      <c r="AZ19" s="55">
        <f>IF(ISBLANK(AZ16),"",SUM(AZ17:AZ18))</f>
        <v>7</v>
      </c>
      <c r="BA19" s="56" t="s">
        <v>20</v>
      </c>
      <c r="BB19" s="57">
        <f>IF(ISBLANK(AZ16),"",SUM(BB17:BB18))</f>
        <v>1</v>
      </c>
      <c r="BC19" s="55">
        <f>IF(ISBLANK(BC16),"",SUM(BC17:BC18))</f>
        <v>2</v>
      </c>
      <c r="BD19" s="56" t="s">
        <v>20</v>
      </c>
      <c r="BE19" s="57">
        <f>IF(ISBLANK(BC16),"",SUM(BE17:BE18))</f>
        <v>0</v>
      </c>
      <c r="BF19" s="90"/>
      <c r="BG19" s="91"/>
      <c r="BH19" s="96"/>
      <c r="BI19" s="97"/>
      <c r="BJ19" s="96"/>
      <c r="BK19" s="97"/>
      <c r="BL19" s="96"/>
      <c r="BM19" s="97"/>
      <c r="BN19" s="96"/>
      <c r="BO19" s="97"/>
      <c r="BP19" s="96"/>
      <c r="BQ19" s="97"/>
      <c r="BR19" s="96"/>
      <c r="BS19" s="97"/>
      <c r="BT19" s="117"/>
      <c r="BU19" s="118"/>
      <c r="BV19" s="104"/>
      <c r="BW19" s="105"/>
      <c r="BX19" s="106"/>
      <c r="BY19" s="84"/>
      <c r="CA19" s="75"/>
    </row>
    <row r="20" spans="1:79" s="69" customFormat="1" ht="18" customHeight="1" x14ac:dyDescent="0.15">
      <c r="A20" s="129">
        <f>BV20</f>
        <v>7</v>
      </c>
      <c r="B20" s="130">
        <v>5</v>
      </c>
      <c r="C20" s="214" t="s">
        <v>52</v>
      </c>
      <c r="D20" s="215"/>
      <c r="E20" s="215"/>
      <c r="F20" s="215"/>
      <c r="G20" s="215"/>
      <c r="H20" s="215"/>
      <c r="I20" s="216"/>
      <c r="J20" s="121" t="s">
        <v>72</v>
      </c>
      <c r="K20" s="122"/>
      <c r="L20" s="125"/>
      <c r="M20" s="121" t="s">
        <v>162</v>
      </c>
      <c r="N20" s="122"/>
      <c r="O20" s="125"/>
      <c r="P20" s="121" t="s">
        <v>103</v>
      </c>
      <c r="Q20" s="122"/>
      <c r="R20" s="125"/>
      <c r="S20" s="121"/>
      <c r="T20" s="122"/>
      <c r="U20" s="125"/>
      <c r="V20" s="121" t="s">
        <v>87</v>
      </c>
      <c r="W20" s="122"/>
      <c r="X20" s="125"/>
      <c r="Y20" s="121"/>
      <c r="Z20" s="122"/>
      <c r="AA20" s="125"/>
      <c r="AB20" s="121" t="s">
        <v>113</v>
      </c>
      <c r="AC20" s="122"/>
      <c r="AD20" s="125"/>
      <c r="AE20" s="121"/>
      <c r="AF20" s="122"/>
      <c r="AG20" s="125"/>
      <c r="AH20" s="38"/>
      <c r="AI20" s="39"/>
      <c r="AJ20" s="39"/>
      <c r="AK20" s="39"/>
      <c r="AL20" s="39"/>
      <c r="AM20" s="40"/>
      <c r="AN20" s="126" t="s">
        <v>144</v>
      </c>
      <c r="AO20" s="127"/>
      <c r="AP20" s="128"/>
      <c r="AQ20" s="121"/>
      <c r="AR20" s="122"/>
      <c r="AS20" s="125"/>
      <c r="AT20" s="126" t="s">
        <v>138</v>
      </c>
      <c r="AU20" s="127"/>
      <c r="AV20" s="128"/>
      <c r="AW20" s="121" t="s">
        <v>170</v>
      </c>
      <c r="AX20" s="122"/>
      <c r="AY20" s="125"/>
      <c r="AZ20" s="126" t="s">
        <v>155</v>
      </c>
      <c r="BA20" s="127"/>
      <c r="BB20" s="128"/>
      <c r="BC20" s="121"/>
      <c r="BD20" s="122"/>
      <c r="BE20" s="125"/>
      <c r="BF20" s="86">
        <f>SUM(BH20:BM23)</f>
        <v>9</v>
      </c>
      <c r="BG20" s="87"/>
      <c r="BH20" s="92">
        <f>COUNTIF(J20:BE20,"○")</f>
        <v>1</v>
      </c>
      <c r="BI20" s="93"/>
      <c r="BJ20" s="92">
        <f>COUNTIF(J20:BE20,"△")</f>
        <v>0</v>
      </c>
      <c r="BK20" s="93"/>
      <c r="BL20" s="92">
        <f>COUNTIF(J20:BE20,"●")</f>
        <v>8</v>
      </c>
      <c r="BM20" s="93"/>
      <c r="BN20" s="92">
        <f>BH20*3+BJ20*1</f>
        <v>3</v>
      </c>
      <c r="BO20" s="93"/>
      <c r="BP20" s="92">
        <f>SUM(J23,P23,V23,AB23,M23,S23,Y23,AE23,AH23,AK23,AZ23,BC23,AN23,AQ23,AT23,AW23)</f>
        <v>9</v>
      </c>
      <c r="BQ20" s="93"/>
      <c r="BR20" s="92">
        <f>SUM(L23,R23,X23,AD23,O23,U23,AA23,AG23,AJ23,AM23,BB23,BE23,AP23,AS23,AV23,AY23)</f>
        <v>35</v>
      </c>
      <c r="BS20" s="93"/>
      <c r="BT20" s="113">
        <f>BP20-BR20</f>
        <v>-26</v>
      </c>
      <c r="BU20" s="114"/>
      <c r="BV20" s="98">
        <f>IF(ISBLANK(B20),"",RANK(BY20,$BY$4:$BY$35) )</f>
        <v>7</v>
      </c>
      <c r="BW20" s="99"/>
      <c r="BX20" s="100"/>
      <c r="BY20" s="84">
        <f>BN20*10000+BT20*100+BP20</f>
        <v>27409</v>
      </c>
      <c r="CA20" s="75"/>
    </row>
    <row r="21" spans="1:79" s="69" customFormat="1" ht="10.5" customHeight="1" x14ac:dyDescent="0.15">
      <c r="A21" s="129"/>
      <c r="B21" s="130"/>
      <c r="C21" s="217"/>
      <c r="D21" s="218"/>
      <c r="E21" s="218"/>
      <c r="F21" s="218"/>
      <c r="G21" s="218"/>
      <c r="H21" s="218"/>
      <c r="I21" s="219"/>
      <c r="J21" s="58">
        <f>IF(ISBLANK(J20),"",AJ5)</f>
        <v>0</v>
      </c>
      <c r="K21" s="59" t="s">
        <v>18</v>
      </c>
      <c r="L21" s="60">
        <f>IF(ISBLANK(J20),"",AH5)</f>
        <v>3</v>
      </c>
      <c r="M21" s="58">
        <f>IF(ISBLANK(M20),"",AM5)</f>
        <v>1</v>
      </c>
      <c r="N21" s="59" t="s">
        <v>18</v>
      </c>
      <c r="O21" s="60">
        <f>IF(ISBLANK(M20),"",AK5)</f>
        <v>3</v>
      </c>
      <c r="P21" s="58">
        <f>IF(ISBLANK(P20),"",AJ9)</f>
        <v>0</v>
      </c>
      <c r="Q21" s="59" t="s">
        <v>18</v>
      </c>
      <c r="R21" s="60">
        <f>IF(ISBLANK(P20),"",AH9)</f>
        <v>1</v>
      </c>
      <c r="S21" s="58" t="str">
        <f>IF(ISBLANK(S20),"",AM9)</f>
        <v/>
      </c>
      <c r="T21" s="59" t="s">
        <v>18</v>
      </c>
      <c r="U21" s="60" t="str">
        <f>IF(ISBLANK(S20),"",AK9)</f>
        <v/>
      </c>
      <c r="V21" s="58">
        <f>IF(ISBLANK(V20),"",AJ13)</f>
        <v>1</v>
      </c>
      <c r="W21" s="59" t="s">
        <v>18</v>
      </c>
      <c r="X21" s="60">
        <f>IF(ISBLANK(V20),"",AH13)</f>
        <v>1</v>
      </c>
      <c r="Y21" s="58" t="str">
        <f>IF(ISBLANK(Y20),"",AM13)</f>
        <v/>
      </c>
      <c r="Z21" s="59" t="s">
        <v>18</v>
      </c>
      <c r="AA21" s="60" t="str">
        <f>IF(ISBLANK(Y20),"",AK13)</f>
        <v/>
      </c>
      <c r="AB21" s="58">
        <f>IF(ISBLANK(AB20),"",AJ17)</f>
        <v>1</v>
      </c>
      <c r="AC21" s="59" t="s">
        <v>18</v>
      </c>
      <c r="AD21" s="60">
        <f>IF(ISBLANK(AB20),"",AH17)</f>
        <v>1</v>
      </c>
      <c r="AE21" s="58" t="str">
        <f>IF(ISBLANK(AE20),"",AM17)</f>
        <v/>
      </c>
      <c r="AF21" s="59" t="s">
        <v>18</v>
      </c>
      <c r="AG21" s="60" t="str">
        <f>IF(ISBLANK(AE20),"",AK17)</f>
        <v/>
      </c>
      <c r="AH21" s="44"/>
      <c r="AI21" s="45"/>
      <c r="AJ21" s="45"/>
      <c r="AK21" s="45"/>
      <c r="AL21" s="45"/>
      <c r="AM21" s="46"/>
      <c r="AN21" s="72">
        <v>0</v>
      </c>
      <c r="AO21" s="71" t="s">
        <v>18</v>
      </c>
      <c r="AP21" s="73">
        <v>2</v>
      </c>
      <c r="AQ21" s="47"/>
      <c r="AR21" s="48" t="s">
        <v>18</v>
      </c>
      <c r="AS21" s="49"/>
      <c r="AT21" s="72">
        <v>0</v>
      </c>
      <c r="AU21" s="71" t="s">
        <v>18</v>
      </c>
      <c r="AV21" s="73">
        <v>1</v>
      </c>
      <c r="AW21" s="47">
        <v>0</v>
      </c>
      <c r="AX21" s="48" t="s">
        <v>18</v>
      </c>
      <c r="AY21" s="49">
        <v>1</v>
      </c>
      <c r="AZ21" s="72">
        <v>2</v>
      </c>
      <c r="BA21" s="71" t="s">
        <v>18</v>
      </c>
      <c r="BB21" s="73">
        <v>0</v>
      </c>
      <c r="BC21" s="47"/>
      <c r="BD21" s="48" t="s">
        <v>18</v>
      </c>
      <c r="BE21" s="49"/>
      <c r="BF21" s="88"/>
      <c r="BG21" s="89"/>
      <c r="BH21" s="94"/>
      <c r="BI21" s="95"/>
      <c r="BJ21" s="94"/>
      <c r="BK21" s="95"/>
      <c r="BL21" s="94"/>
      <c r="BM21" s="95"/>
      <c r="BN21" s="94"/>
      <c r="BO21" s="95"/>
      <c r="BP21" s="94"/>
      <c r="BQ21" s="95"/>
      <c r="BR21" s="94"/>
      <c r="BS21" s="95"/>
      <c r="BT21" s="115"/>
      <c r="BU21" s="116"/>
      <c r="BV21" s="101"/>
      <c r="BW21" s="102"/>
      <c r="BX21" s="103"/>
      <c r="BY21" s="84"/>
      <c r="CA21" s="75"/>
    </row>
    <row r="22" spans="1:79" s="69" customFormat="1" ht="10.5" customHeight="1" x14ac:dyDescent="0.15">
      <c r="A22" s="129"/>
      <c r="B22" s="130"/>
      <c r="C22" s="217"/>
      <c r="D22" s="218"/>
      <c r="E22" s="218"/>
      <c r="F22" s="218"/>
      <c r="G22" s="218"/>
      <c r="H22" s="218"/>
      <c r="I22" s="219"/>
      <c r="J22" s="58">
        <f>IF(ISBLANK(J20),"",AJ6)</f>
        <v>0</v>
      </c>
      <c r="K22" s="59" t="s">
        <v>19</v>
      </c>
      <c r="L22" s="60">
        <f>IF(ISBLANK(J20),"",AH6)</f>
        <v>2</v>
      </c>
      <c r="M22" s="58">
        <f>IF(ISBLANK(M20),"",AM6)</f>
        <v>1</v>
      </c>
      <c r="N22" s="59" t="s">
        <v>19</v>
      </c>
      <c r="O22" s="60">
        <f>IF(ISBLANK(M20),"",AK6)</f>
        <v>4</v>
      </c>
      <c r="P22" s="58">
        <f>IF(ISBLANK(P20),"",AJ10)</f>
        <v>2</v>
      </c>
      <c r="Q22" s="59" t="s">
        <v>19</v>
      </c>
      <c r="R22" s="60">
        <f>IF(ISBLANK(P20),"",AH10)</f>
        <v>3</v>
      </c>
      <c r="S22" s="58" t="str">
        <f>IF(ISBLANK(S20),"",AM10)</f>
        <v/>
      </c>
      <c r="T22" s="59" t="s">
        <v>19</v>
      </c>
      <c r="U22" s="60" t="str">
        <f>IF(ISBLANK(S20),"",AK10)</f>
        <v/>
      </c>
      <c r="V22" s="58">
        <f>IF(ISBLANK(V20),"",AJ14)</f>
        <v>0</v>
      </c>
      <c r="W22" s="59" t="s">
        <v>19</v>
      </c>
      <c r="X22" s="60">
        <f>IF(ISBLANK(V20),"",AH14)</f>
        <v>4</v>
      </c>
      <c r="Y22" s="58" t="str">
        <f>IF(ISBLANK(Y20),"",AM14)</f>
        <v/>
      </c>
      <c r="Z22" s="59" t="s">
        <v>19</v>
      </c>
      <c r="AA22" s="60" t="str">
        <f>IF(ISBLANK(Y20),"",AK14)</f>
        <v/>
      </c>
      <c r="AB22" s="58">
        <f>IF(ISBLANK(AB20),"",AJ18)</f>
        <v>0</v>
      </c>
      <c r="AC22" s="59" t="s">
        <v>19</v>
      </c>
      <c r="AD22" s="60">
        <f>IF(ISBLANK(AB20),"",AH18)</f>
        <v>1</v>
      </c>
      <c r="AE22" s="58" t="str">
        <f>IF(ISBLANK(AE20),"",AM18)</f>
        <v/>
      </c>
      <c r="AF22" s="59" t="s">
        <v>19</v>
      </c>
      <c r="AG22" s="60" t="str">
        <f>IF(ISBLANK(AE20),"",AK18)</f>
        <v/>
      </c>
      <c r="AH22" s="44"/>
      <c r="AI22" s="45"/>
      <c r="AJ22" s="45"/>
      <c r="AK22" s="45"/>
      <c r="AL22" s="45"/>
      <c r="AM22" s="46"/>
      <c r="AN22" s="70">
        <v>0</v>
      </c>
      <c r="AO22" s="71" t="s">
        <v>19</v>
      </c>
      <c r="AP22" s="74">
        <v>4</v>
      </c>
      <c r="AQ22" s="50"/>
      <c r="AR22" s="48" t="s">
        <v>19</v>
      </c>
      <c r="AS22" s="51"/>
      <c r="AT22" s="70">
        <v>0</v>
      </c>
      <c r="AU22" s="71" t="s">
        <v>19</v>
      </c>
      <c r="AV22" s="74">
        <v>1</v>
      </c>
      <c r="AW22" s="50">
        <v>0</v>
      </c>
      <c r="AX22" s="48" t="s">
        <v>19</v>
      </c>
      <c r="AY22" s="51">
        <v>2</v>
      </c>
      <c r="AZ22" s="70">
        <v>1</v>
      </c>
      <c r="BA22" s="71" t="s">
        <v>19</v>
      </c>
      <c r="BB22" s="74">
        <v>1</v>
      </c>
      <c r="BC22" s="50"/>
      <c r="BD22" s="48" t="s">
        <v>19</v>
      </c>
      <c r="BE22" s="51"/>
      <c r="BF22" s="88"/>
      <c r="BG22" s="89"/>
      <c r="BH22" s="94"/>
      <c r="BI22" s="95"/>
      <c r="BJ22" s="94"/>
      <c r="BK22" s="95"/>
      <c r="BL22" s="94"/>
      <c r="BM22" s="95"/>
      <c r="BN22" s="94"/>
      <c r="BO22" s="95"/>
      <c r="BP22" s="94"/>
      <c r="BQ22" s="95"/>
      <c r="BR22" s="94"/>
      <c r="BS22" s="95"/>
      <c r="BT22" s="115"/>
      <c r="BU22" s="116"/>
      <c r="BV22" s="101"/>
      <c r="BW22" s="102"/>
      <c r="BX22" s="103"/>
      <c r="BY22" s="84"/>
      <c r="CA22" s="75"/>
    </row>
    <row r="23" spans="1:79" s="69" customFormat="1" ht="10.5" customHeight="1" x14ac:dyDescent="0.15">
      <c r="A23" s="129"/>
      <c r="B23" s="130"/>
      <c r="C23" s="220"/>
      <c r="D23" s="221"/>
      <c r="E23" s="221"/>
      <c r="F23" s="221"/>
      <c r="G23" s="221"/>
      <c r="H23" s="221"/>
      <c r="I23" s="222"/>
      <c r="J23" s="55">
        <f>IF(ISBLANK(J20),"",SUM(J21:J22))</f>
        <v>0</v>
      </c>
      <c r="K23" s="56" t="s">
        <v>20</v>
      </c>
      <c r="L23" s="57">
        <f>IF(ISBLANK(J20),"",SUM(L21:L22))</f>
        <v>5</v>
      </c>
      <c r="M23" s="55">
        <f>IF(ISBLANK(M20),"",SUM(M21:M22))</f>
        <v>2</v>
      </c>
      <c r="N23" s="56" t="s">
        <v>20</v>
      </c>
      <c r="O23" s="57">
        <f>IF(ISBLANK(M20),"",SUM(O21:O22))</f>
        <v>7</v>
      </c>
      <c r="P23" s="55">
        <f>IF(ISBLANK(P20),"",SUM(P21:P22))</f>
        <v>2</v>
      </c>
      <c r="Q23" s="56" t="s">
        <v>20</v>
      </c>
      <c r="R23" s="57">
        <f>IF(ISBLANK(P20),"",SUM(R21:R22))</f>
        <v>4</v>
      </c>
      <c r="S23" s="55" t="str">
        <f>IF(ISBLANK(S20),"",SUM(S21:S22))</f>
        <v/>
      </c>
      <c r="T23" s="56" t="s">
        <v>20</v>
      </c>
      <c r="U23" s="57" t="str">
        <f>IF(ISBLANK(S20),"",SUM(U21:U22))</f>
        <v/>
      </c>
      <c r="V23" s="55">
        <f>IF(ISBLANK(V20),"",SUM(V21:V22))</f>
        <v>1</v>
      </c>
      <c r="W23" s="56" t="s">
        <v>20</v>
      </c>
      <c r="X23" s="57">
        <f>IF(ISBLANK(V20),"",SUM(X21:X22))</f>
        <v>5</v>
      </c>
      <c r="Y23" s="55" t="str">
        <f>IF(ISBLANK(Y20),"",SUM(Y21:Y22))</f>
        <v/>
      </c>
      <c r="Z23" s="56" t="s">
        <v>20</v>
      </c>
      <c r="AA23" s="57" t="str">
        <f>IF(ISBLANK(Y20),"",SUM(AA21:AA22))</f>
        <v/>
      </c>
      <c r="AB23" s="55">
        <f>IF(ISBLANK(AB20),"",SUM(AB21:AB22))</f>
        <v>1</v>
      </c>
      <c r="AC23" s="56" t="s">
        <v>20</v>
      </c>
      <c r="AD23" s="57">
        <f>IF(ISBLANK(AB20),"",SUM(AD21:AD22))</f>
        <v>2</v>
      </c>
      <c r="AE23" s="55" t="str">
        <f>IF(ISBLANK(AE20),"",SUM(AE21:AE22))</f>
        <v/>
      </c>
      <c r="AF23" s="56" t="s">
        <v>20</v>
      </c>
      <c r="AG23" s="57" t="str">
        <f>IF(ISBLANK(AE20),"",SUM(AG21:AG22))</f>
        <v/>
      </c>
      <c r="AH23" s="52"/>
      <c r="AI23" s="53"/>
      <c r="AJ23" s="53"/>
      <c r="AK23" s="53"/>
      <c r="AL23" s="53"/>
      <c r="AM23" s="54"/>
      <c r="AN23" s="55">
        <f>IF(ISBLANK(AN20),"",SUM(AN21:AN22))</f>
        <v>0</v>
      </c>
      <c r="AO23" s="56" t="s">
        <v>20</v>
      </c>
      <c r="AP23" s="57">
        <f>IF(ISBLANK(AN20),"",SUM(AP21:AP22))</f>
        <v>6</v>
      </c>
      <c r="AQ23" s="55" t="str">
        <f>IF(ISBLANK(AQ20),"",SUM(AQ21:AQ22))</f>
        <v/>
      </c>
      <c r="AR23" s="56" t="s">
        <v>20</v>
      </c>
      <c r="AS23" s="57" t="str">
        <f>IF(ISBLANK(AQ20),"",SUM(AS21:AS22))</f>
        <v/>
      </c>
      <c r="AT23" s="55">
        <f>IF(ISBLANK(AT20),"",SUM(AT21:AT22))</f>
        <v>0</v>
      </c>
      <c r="AU23" s="56" t="s">
        <v>20</v>
      </c>
      <c r="AV23" s="57">
        <f>IF(ISBLANK(AT20),"",SUM(AV21:AV22))</f>
        <v>2</v>
      </c>
      <c r="AW23" s="55">
        <f>IF(ISBLANK(AW20),"",SUM(AW21:AW22))</f>
        <v>0</v>
      </c>
      <c r="AX23" s="56" t="s">
        <v>20</v>
      </c>
      <c r="AY23" s="57">
        <f>IF(ISBLANK(AW20),"",SUM(AY21:AY22))</f>
        <v>3</v>
      </c>
      <c r="AZ23" s="55">
        <f>IF(ISBLANK(AZ20),"",SUM(AZ21:AZ22))</f>
        <v>3</v>
      </c>
      <c r="BA23" s="56" t="s">
        <v>20</v>
      </c>
      <c r="BB23" s="57">
        <f>IF(ISBLANK(AZ20),"",SUM(BB21:BB22))</f>
        <v>1</v>
      </c>
      <c r="BC23" s="55" t="str">
        <f>IF(ISBLANK(BC20),"",SUM(BC21:BC22))</f>
        <v/>
      </c>
      <c r="BD23" s="56" t="s">
        <v>20</v>
      </c>
      <c r="BE23" s="57" t="str">
        <f>IF(ISBLANK(BC20),"",SUM(BE21:BE22))</f>
        <v/>
      </c>
      <c r="BF23" s="90"/>
      <c r="BG23" s="91"/>
      <c r="BH23" s="96"/>
      <c r="BI23" s="97"/>
      <c r="BJ23" s="96"/>
      <c r="BK23" s="97"/>
      <c r="BL23" s="96"/>
      <c r="BM23" s="97"/>
      <c r="BN23" s="96"/>
      <c r="BO23" s="97"/>
      <c r="BP23" s="96"/>
      <c r="BQ23" s="97"/>
      <c r="BR23" s="96"/>
      <c r="BS23" s="97"/>
      <c r="BT23" s="117"/>
      <c r="BU23" s="118"/>
      <c r="BV23" s="104"/>
      <c r="BW23" s="105"/>
      <c r="BX23" s="106"/>
      <c r="BY23" s="84"/>
      <c r="CA23" s="75"/>
    </row>
    <row r="24" spans="1:79" s="69" customFormat="1" ht="18" customHeight="1" x14ac:dyDescent="0.15">
      <c r="A24" s="129">
        <f>BV24</f>
        <v>4</v>
      </c>
      <c r="B24" s="130">
        <v>6</v>
      </c>
      <c r="C24" s="214" t="s">
        <v>54</v>
      </c>
      <c r="D24" s="215"/>
      <c r="E24" s="215"/>
      <c r="F24" s="215"/>
      <c r="G24" s="215"/>
      <c r="H24" s="215"/>
      <c r="I24" s="216"/>
      <c r="J24" s="121" t="s">
        <v>95</v>
      </c>
      <c r="K24" s="122"/>
      <c r="L24" s="125"/>
      <c r="M24" s="121"/>
      <c r="N24" s="122"/>
      <c r="O24" s="125"/>
      <c r="P24" s="121" t="s">
        <v>114</v>
      </c>
      <c r="Q24" s="122"/>
      <c r="R24" s="125"/>
      <c r="S24" s="121"/>
      <c r="T24" s="122"/>
      <c r="U24" s="125"/>
      <c r="V24" s="121" t="s">
        <v>133</v>
      </c>
      <c r="W24" s="122"/>
      <c r="X24" s="125"/>
      <c r="Y24" s="121" t="s">
        <v>181</v>
      </c>
      <c r="Z24" s="122"/>
      <c r="AA24" s="125"/>
      <c r="AB24" s="121" t="s">
        <v>79</v>
      </c>
      <c r="AC24" s="122"/>
      <c r="AD24" s="125"/>
      <c r="AE24" s="121" t="s">
        <v>174</v>
      </c>
      <c r="AF24" s="122"/>
      <c r="AG24" s="125"/>
      <c r="AH24" s="121" t="s">
        <v>145</v>
      </c>
      <c r="AI24" s="122"/>
      <c r="AJ24" s="125"/>
      <c r="AK24" s="121"/>
      <c r="AL24" s="122"/>
      <c r="AM24" s="125"/>
      <c r="AN24" s="38"/>
      <c r="AO24" s="39"/>
      <c r="AP24" s="39"/>
      <c r="AQ24" s="39"/>
      <c r="AR24" s="39"/>
      <c r="AS24" s="40"/>
      <c r="AT24" s="126" t="s">
        <v>152</v>
      </c>
      <c r="AU24" s="127"/>
      <c r="AV24" s="128"/>
      <c r="AW24" s="121" t="s">
        <v>166</v>
      </c>
      <c r="AX24" s="122"/>
      <c r="AY24" s="125"/>
      <c r="AZ24" s="126" t="s">
        <v>68</v>
      </c>
      <c r="BA24" s="127"/>
      <c r="BB24" s="128"/>
      <c r="BC24" s="121" t="s">
        <v>161</v>
      </c>
      <c r="BD24" s="122"/>
      <c r="BE24" s="125"/>
      <c r="BF24" s="86">
        <f>SUM(BH24:BM27)</f>
        <v>11</v>
      </c>
      <c r="BG24" s="87"/>
      <c r="BH24" s="92">
        <f>COUNTIF(J24:BE24,"○")</f>
        <v>7</v>
      </c>
      <c r="BI24" s="93"/>
      <c r="BJ24" s="92">
        <f>COUNTIF(J24:BE24,"△")</f>
        <v>0</v>
      </c>
      <c r="BK24" s="93"/>
      <c r="BL24" s="92">
        <f>COUNTIF(J24:BE24,"●")</f>
        <v>4</v>
      </c>
      <c r="BM24" s="93"/>
      <c r="BN24" s="92">
        <f>BH24*3+BJ24*1</f>
        <v>21</v>
      </c>
      <c r="BO24" s="93"/>
      <c r="BP24" s="92">
        <f>SUM(J27,P27,V27,AB27,M27,S27,Y27,AE27,AH27,AK27,AZ27,BC27,AN27,AQ27,AT27,AW27)</f>
        <v>25</v>
      </c>
      <c r="BQ24" s="93"/>
      <c r="BR24" s="92">
        <f>SUM(L27,R27,X27,AD27,O27,U27,AA27,AG27,AJ27,AM27,BB27,BE27,AP27,AS27,AV27,AY27)</f>
        <v>14</v>
      </c>
      <c r="BS24" s="93"/>
      <c r="BT24" s="113">
        <f>BP24-BR24</f>
        <v>11</v>
      </c>
      <c r="BU24" s="114"/>
      <c r="BV24" s="98">
        <f>IF(ISBLANK(B24),"",RANK(BY24,$BY$4:$BY$35) )</f>
        <v>4</v>
      </c>
      <c r="BW24" s="99"/>
      <c r="BX24" s="100"/>
      <c r="BY24" s="84">
        <f>BN24*10000+BT24*100+BP24</f>
        <v>211125</v>
      </c>
      <c r="CA24" s="75"/>
    </row>
    <row r="25" spans="1:79" s="69" customFormat="1" ht="10.5" customHeight="1" x14ac:dyDescent="0.15">
      <c r="A25" s="129"/>
      <c r="B25" s="130"/>
      <c r="C25" s="217"/>
      <c r="D25" s="218"/>
      <c r="E25" s="218"/>
      <c r="F25" s="218"/>
      <c r="G25" s="218"/>
      <c r="H25" s="218"/>
      <c r="I25" s="219"/>
      <c r="J25" s="58">
        <f>IF(ISBLANK(J24),"",AP5)</f>
        <v>0</v>
      </c>
      <c r="K25" s="59" t="s">
        <v>18</v>
      </c>
      <c r="L25" s="60">
        <f>IF(ISBLANK(J24),"",AN5)</f>
        <v>1</v>
      </c>
      <c r="M25" s="58" t="str">
        <f>IF(ISBLANK(M24),"",AS5)</f>
        <v/>
      </c>
      <c r="N25" s="59" t="s">
        <v>18</v>
      </c>
      <c r="O25" s="60" t="str">
        <f>IF(ISBLANK(M24),"",AQ5)</f>
        <v/>
      </c>
      <c r="P25" s="58">
        <f>IF(ISBLANK(P24),"",AP9)</f>
        <v>1</v>
      </c>
      <c r="Q25" s="59" t="s">
        <v>18</v>
      </c>
      <c r="R25" s="60">
        <f>IF(ISBLANK(P24),"",AN9)</f>
        <v>0</v>
      </c>
      <c r="S25" s="58" t="str">
        <f>IF(ISBLANK(S24),"",AS9)</f>
        <v/>
      </c>
      <c r="T25" s="59" t="s">
        <v>18</v>
      </c>
      <c r="U25" s="60" t="str">
        <f>IF(ISBLANK(S24),"",AQ9)</f>
        <v/>
      </c>
      <c r="V25" s="58">
        <f>IF(ISBLANK(V24),"",AP13)</f>
        <v>1</v>
      </c>
      <c r="W25" s="59" t="s">
        <v>18</v>
      </c>
      <c r="X25" s="60">
        <f>IF(ISBLANK(V24),"",AN13)</f>
        <v>0</v>
      </c>
      <c r="Y25" s="58">
        <f>IF(ISBLANK(Y24),"",AS13)</f>
        <v>2</v>
      </c>
      <c r="Z25" s="59" t="s">
        <v>18</v>
      </c>
      <c r="AA25" s="60">
        <f>IF(ISBLANK(Y24),"",AQ13)</f>
        <v>1</v>
      </c>
      <c r="AB25" s="58">
        <f>IF(ISBLANK(AB24),"",AP17)</f>
        <v>0</v>
      </c>
      <c r="AC25" s="59" t="s">
        <v>18</v>
      </c>
      <c r="AD25" s="60">
        <f>IF(ISBLANK(AB24),"",AN17)</f>
        <v>2</v>
      </c>
      <c r="AE25" s="58">
        <f>IF(ISBLANK(AE24),"",AS17)</f>
        <v>0</v>
      </c>
      <c r="AF25" s="59" t="s">
        <v>18</v>
      </c>
      <c r="AG25" s="60">
        <f>IF(ISBLANK(AE24),"",AQ17)</f>
        <v>0</v>
      </c>
      <c r="AH25" s="58">
        <f>IF(ISBLANK(AH24),"",AP21)</f>
        <v>2</v>
      </c>
      <c r="AI25" s="59" t="s">
        <v>18</v>
      </c>
      <c r="AJ25" s="60">
        <f>IF(ISBLANK(AH24),"",AN21)</f>
        <v>0</v>
      </c>
      <c r="AK25" s="58" t="str">
        <f>IF(ISBLANK(AK24),"",AS21)</f>
        <v/>
      </c>
      <c r="AL25" s="59" t="s">
        <v>18</v>
      </c>
      <c r="AM25" s="60" t="str">
        <f>IF(ISBLANK(AK24),"",AQ21)</f>
        <v/>
      </c>
      <c r="AN25" s="44"/>
      <c r="AO25" s="45"/>
      <c r="AP25" s="45"/>
      <c r="AQ25" s="45"/>
      <c r="AR25" s="45"/>
      <c r="AS25" s="46"/>
      <c r="AT25" s="72">
        <v>1</v>
      </c>
      <c r="AU25" s="71" t="s">
        <v>18</v>
      </c>
      <c r="AV25" s="73">
        <v>0</v>
      </c>
      <c r="AW25" s="47">
        <v>1</v>
      </c>
      <c r="AX25" s="48" t="s">
        <v>18</v>
      </c>
      <c r="AY25" s="49">
        <v>0</v>
      </c>
      <c r="AZ25" s="72">
        <v>1</v>
      </c>
      <c r="BA25" s="71" t="s">
        <v>18</v>
      </c>
      <c r="BB25" s="73">
        <v>0</v>
      </c>
      <c r="BC25" s="47">
        <v>1</v>
      </c>
      <c r="BD25" s="48" t="s">
        <v>18</v>
      </c>
      <c r="BE25" s="49">
        <v>0</v>
      </c>
      <c r="BF25" s="88"/>
      <c r="BG25" s="89"/>
      <c r="BH25" s="94"/>
      <c r="BI25" s="95"/>
      <c r="BJ25" s="94"/>
      <c r="BK25" s="95"/>
      <c r="BL25" s="94"/>
      <c r="BM25" s="95"/>
      <c r="BN25" s="94"/>
      <c r="BO25" s="95"/>
      <c r="BP25" s="94"/>
      <c r="BQ25" s="95"/>
      <c r="BR25" s="94"/>
      <c r="BS25" s="95"/>
      <c r="BT25" s="115"/>
      <c r="BU25" s="116"/>
      <c r="BV25" s="101"/>
      <c r="BW25" s="102"/>
      <c r="BX25" s="103"/>
      <c r="BY25" s="84"/>
      <c r="CA25" s="75"/>
    </row>
    <row r="26" spans="1:79" s="69" customFormat="1" ht="10.5" customHeight="1" x14ac:dyDescent="0.15">
      <c r="A26" s="129"/>
      <c r="B26" s="130"/>
      <c r="C26" s="217"/>
      <c r="D26" s="218"/>
      <c r="E26" s="218"/>
      <c r="F26" s="218"/>
      <c r="G26" s="218"/>
      <c r="H26" s="218"/>
      <c r="I26" s="219"/>
      <c r="J26" s="58">
        <f>IF(ISBLANK(J24),"",AP6)</f>
        <v>0</v>
      </c>
      <c r="K26" s="59" t="s">
        <v>19</v>
      </c>
      <c r="L26" s="60">
        <f>IF(ISBLANK(J24),"",AN6)</f>
        <v>1</v>
      </c>
      <c r="M26" s="58" t="str">
        <f>IF(ISBLANK(M24),"",AS6)</f>
        <v/>
      </c>
      <c r="N26" s="59" t="s">
        <v>19</v>
      </c>
      <c r="O26" s="60" t="str">
        <f>IF(ISBLANK(M24),"",AQ6)</f>
        <v/>
      </c>
      <c r="P26" s="58">
        <f>IF(ISBLANK(P24),"",AP10)</f>
        <v>2</v>
      </c>
      <c r="Q26" s="59" t="s">
        <v>19</v>
      </c>
      <c r="R26" s="60">
        <f>IF(ISBLANK(P24),"",AN10)</f>
        <v>0</v>
      </c>
      <c r="S26" s="58" t="str">
        <f>IF(ISBLANK(S24),"",AS10)</f>
        <v/>
      </c>
      <c r="T26" s="59" t="s">
        <v>19</v>
      </c>
      <c r="U26" s="60" t="str">
        <f>IF(ISBLANK(S24),"",AQ10)</f>
        <v/>
      </c>
      <c r="V26" s="58">
        <f>IF(ISBLANK(V24),"",AP14)</f>
        <v>1</v>
      </c>
      <c r="W26" s="59" t="s">
        <v>19</v>
      </c>
      <c r="X26" s="60">
        <f>IF(ISBLANK(V24),"",AN14)</f>
        <v>1</v>
      </c>
      <c r="Y26" s="58">
        <f>IF(ISBLANK(Y24),"",AS14)</f>
        <v>2</v>
      </c>
      <c r="Z26" s="59" t="s">
        <v>19</v>
      </c>
      <c r="AA26" s="60">
        <f>IF(ISBLANK(Y24),"",AQ14)</f>
        <v>0</v>
      </c>
      <c r="AB26" s="58">
        <f>IF(ISBLANK(AB24),"",AP18)</f>
        <v>0</v>
      </c>
      <c r="AC26" s="59" t="s">
        <v>19</v>
      </c>
      <c r="AD26" s="60">
        <f>IF(ISBLANK(AB24),"",AN18)</f>
        <v>2</v>
      </c>
      <c r="AE26" s="58">
        <f>IF(ISBLANK(AE24),"",AS18)</f>
        <v>3</v>
      </c>
      <c r="AF26" s="59" t="s">
        <v>19</v>
      </c>
      <c r="AG26" s="60">
        <f>IF(ISBLANK(AE24),"",AQ18)</f>
        <v>4</v>
      </c>
      <c r="AH26" s="58">
        <f>IF(ISBLANK(AH24),"",AP22)</f>
        <v>4</v>
      </c>
      <c r="AI26" s="59" t="s">
        <v>19</v>
      </c>
      <c r="AJ26" s="60">
        <f>IF(ISBLANK(AH24),"",AN22)</f>
        <v>0</v>
      </c>
      <c r="AK26" s="58" t="str">
        <f>IF(ISBLANK(AK24),"",AS22)</f>
        <v/>
      </c>
      <c r="AL26" s="59" t="s">
        <v>19</v>
      </c>
      <c r="AM26" s="60" t="str">
        <f>IF(ISBLANK(AK24),"",AQ22)</f>
        <v/>
      </c>
      <c r="AN26" s="44"/>
      <c r="AO26" s="45"/>
      <c r="AP26" s="45"/>
      <c r="AQ26" s="45"/>
      <c r="AR26" s="45"/>
      <c r="AS26" s="46"/>
      <c r="AT26" s="70">
        <v>0</v>
      </c>
      <c r="AU26" s="71" t="s">
        <v>19</v>
      </c>
      <c r="AV26" s="74">
        <v>0</v>
      </c>
      <c r="AW26" s="50">
        <v>0</v>
      </c>
      <c r="AX26" s="48" t="s">
        <v>19</v>
      </c>
      <c r="AY26" s="51">
        <v>2</v>
      </c>
      <c r="AZ26" s="70">
        <v>2</v>
      </c>
      <c r="BA26" s="71" t="s">
        <v>19</v>
      </c>
      <c r="BB26" s="74">
        <v>0</v>
      </c>
      <c r="BC26" s="50">
        <v>1</v>
      </c>
      <c r="BD26" s="48" t="s">
        <v>19</v>
      </c>
      <c r="BE26" s="51">
        <v>0</v>
      </c>
      <c r="BF26" s="88"/>
      <c r="BG26" s="89"/>
      <c r="BH26" s="94"/>
      <c r="BI26" s="95"/>
      <c r="BJ26" s="94"/>
      <c r="BK26" s="95"/>
      <c r="BL26" s="94"/>
      <c r="BM26" s="95"/>
      <c r="BN26" s="94"/>
      <c r="BO26" s="95"/>
      <c r="BP26" s="94"/>
      <c r="BQ26" s="95"/>
      <c r="BR26" s="94"/>
      <c r="BS26" s="95"/>
      <c r="BT26" s="115"/>
      <c r="BU26" s="116"/>
      <c r="BV26" s="101"/>
      <c r="BW26" s="102"/>
      <c r="BX26" s="103"/>
      <c r="BY26" s="84"/>
      <c r="CA26" s="75"/>
    </row>
    <row r="27" spans="1:79" s="69" customFormat="1" ht="10.5" customHeight="1" x14ac:dyDescent="0.15">
      <c r="A27" s="129"/>
      <c r="B27" s="130"/>
      <c r="C27" s="220"/>
      <c r="D27" s="221"/>
      <c r="E27" s="221"/>
      <c r="F27" s="221"/>
      <c r="G27" s="221"/>
      <c r="H27" s="221"/>
      <c r="I27" s="222"/>
      <c r="J27" s="55">
        <f>IF(ISBLANK(J24),"",SUM(J25:J26))</f>
        <v>0</v>
      </c>
      <c r="K27" s="56" t="s">
        <v>20</v>
      </c>
      <c r="L27" s="57">
        <f>IF(ISBLANK(J24),"",SUM(L25:L26))</f>
        <v>2</v>
      </c>
      <c r="M27" s="55" t="str">
        <f>IF(ISBLANK(M24),"",SUM(M25:M26))</f>
        <v/>
      </c>
      <c r="N27" s="56" t="s">
        <v>20</v>
      </c>
      <c r="O27" s="57" t="str">
        <f>IF(ISBLANK(M24),"",SUM(O25:O26))</f>
        <v/>
      </c>
      <c r="P27" s="55">
        <f>IF(ISBLANK(P24),"",SUM(P25:P26))</f>
        <v>3</v>
      </c>
      <c r="Q27" s="56" t="s">
        <v>20</v>
      </c>
      <c r="R27" s="57">
        <f>IF(ISBLANK(P24),"",SUM(R25:R26))</f>
        <v>0</v>
      </c>
      <c r="S27" s="55" t="str">
        <f>IF(ISBLANK(S24),"",SUM(S25:S26))</f>
        <v/>
      </c>
      <c r="T27" s="56" t="s">
        <v>20</v>
      </c>
      <c r="U27" s="57" t="str">
        <f>IF(ISBLANK(S24),"",SUM(U25:U26))</f>
        <v/>
      </c>
      <c r="V27" s="55">
        <f>IF(ISBLANK(V24),"",SUM(V25:V26))</f>
        <v>2</v>
      </c>
      <c r="W27" s="56" t="s">
        <v>20</v>
      </c>
      <c r="X27" s="57">
        <f>IF(ISBLANK(V24),"",SUM(X25:X26))</f>
        <v>1</v>
      </c>
      <c r="Y27" s="55">
        <f>IF(ISBLANK(Y24),"",SUM(Y25:Y26))</f>
        <v>4</v>
      </c>
      <c r="Z27" s="56" t="s">
        <v>20</v>
      </c>
      <c r="AA27" s="57">
        <f>IF(ISBLANK(Y24),"",SUM(AA25:AA26))</f>
        <v>1</v>
      </c>
      <c r="AB27" s="55">
        <f>IF(ISBLANK(AB24),"",SUM(AB25:AB26))</f>
        <v>0</v>
      </c>
      <c r="AC27" s="56" t="s">
        <v>20</v>
      </c>
      <c r="AD27" s="57">
        <f>IF(ISBLANK(AB24),"",SUM(AD25:AD26))</f>
        <v>4</v>
      </c>
      <c r="AE27" s="55">
        <f>IF(ISBLANK(AE24),"",SUM(AE25:AE26))</f>
        <v>3</v>
      </c>
      <c r="AF27" s="56" t="s">
        <v>20</v>
      </c>
      <c r="AG27" s="57">
        <f>IF(ISBLANK(AE24),"",SUM(AG25:AG26))</f>
        <v>4</v>
      </c>
      <c r="AH27" s="55">
        <f>IF(ISBLANK(AH24),"",SUM(AH25:AH26))</f>
        <v>6</v>
      </c>
      <c r="AI27" s="56" t="s">
        <v>20</v>
      </c>
      <c r="AJ27" s="57">
        <f>IF(ISBLANK(AH24),"",SUM(AJ25:AJ26))</f>
        <v>0</v>
      </c>
      <c r="AK27" s="55" t="str">
        <f>IF(ISBLANK(AK24),"",SUM(AK25:AK26))</f>
        <v/>
      </c>
      <c r="AL27" s="56" t="s">
        <v>20</v>
      </c>
      <c r="AM27" s="57" t="str">
        <f>IF(ISBLANK(AK24),"",SUM(AM25:AM26))</f>
        <v/>
      </c>
      <c r="AN27" s="52"/>
      <c r="AO27" s="53"/>
      <c r="AP27" s="53"/>
      <c r="AQ27" s="53"/>
      <c r="AR27" s="53"/>
      <c r="AS27" s="54"/>
      <c r="AT27" s="55">
        <f>IF(ISBLANK(AT24),"",SUM(AT25:AT26))</f>
        <v>1</v>
      </c>
      <c r="AU27" s="56" t="s">
        <v>20</v>
      </c>
      <c r="AV27" s="57">
        <f>IF(ISBLANK(AT24),"",SUM(AV25:AV26))</f>
        <v>0</v>
      </c>
      <c r="AW27" s="55">
        <f>IF(ISBLANK(AW24),"",SUM(AW25:AW26))</f>
        <v>1</v>
      </c>
      <c r="AX27" s="56" t="s">
        <v>20</v>
      </c>
      <c r="AY27" s="57">
        <f>IF(ISBLANK(AW24),"",SUM(AY25:AY26))</f>
        <v>2</v>
      </c>
      <c r="AZ27" s="55">
        <f>IF(ISBLANK(AZ24),"",SUM(AZ25:AZ26))</f>
        <v>3</v>
      </c>
      <c r="BA27" s="56" t="s">
        <v>20</v>
      </c>
      <c r="BB27" s="57">
        <f>IF(ISBLANK(AZ24),"",SUM(BB25:BB26))</f>
        <v>0</v>
      </c>
      <c r="BC27" s="55">
        <f>IF(ISBLANK(BC24),"",SUM(BC25:BC26))</f>
        <v>2</v>
      </c>
      <c r="BD27" s="56" t="s">
        <v>20</v>
      </c>
      <c r="BE27" s="57">
        <f>IF(ISBLANK(BC24),"",SUM(BE25:BE26))</f>
        <v>0</v>
      </c>
      <c r="BF27" s="90"/>
      <c r="BG27" s="91"/>
      <c r="BH27" s="96"/>
      <c r="BI27" s="97"/>
      <c r="BJ27" s="96"/>
      <c r="BK27" s="97"/>
      <c r="BL27" s="96"/>
      <c r="BM27" s="97"/>
      <c r="BN27" s="96"/>
      <c r="BO27" s="97"/>
      <c r="BP27" s="96"/>
      <c r="BQ27" s="97"/>
      <c r="BR27" s="96"/>
      <c r="BS27" s="97"/>
      <c r="BT27" s="117"/>
      <c r="BU27" s="118"/>
      <c r="BV27" s="104"/>
      <c r="BW27" s="105"/>
      <c r="BX27" s="106"/>
      <c r="BY27" s="84"/>
      <c r="CA27" s="75"/>
    </row>
    <row r="28" spans="1:79" ht="18" customHeight="1" x14ac:dyDescent="0.15">
      <c r="A28" s="129">
        <f>BV28</f>
        <v>2</v>
      </c>
      <c r="B28" s="130">
        <v>7</v>
      </c>
      <c r="C28" s="214" t="s">
        <v>48</v>
      </c>
      <c r="D28" s="215"/>
      <c r="E28" s="215"/>
      <c r="F28" s="215"/>
      <c r="G28" s="215"/>
      <c r="H28" s="215"/>
      <c r="I28" s="216"/>
      <c r="J28" s="121" t="s">
        <v>117</v>
      </c>
      <c r="K28" s="122"/>
      <c r="L28" s="125"/>
      <c r="M28" s="121"/>
      <c r="N28" s="122"/>
      <c r="O28" s="125"/>
      <c r="P28" s="121" t="s">
        <v>78</v>
      </c>
      <c r="Q28" s="122"/>
      <c r="R28" s="125"/>
      <c r="S28" s="121" t="s">
        <v>161</v>
      </c>
      <c r="T28" s="122"/>
      <c r="U28" s="125"/>
      <c r="V28" s="121" t="s">
        <v>94</v>
      </c>
      <c r="W28" s="122"/>
      <c r="X28" s="125"/>
      <c r="Y28" s="121"/>
      <c r="Z28" s="122"/>
      <c r="AA28" s="125"/>
      <c r="AB28" s="121" t="s">
        <v>68</v>
      </c>
      <c r="AC28" s="122"/>
      <c r="AD28" s="125"/>
      <c r="AE28" s="121"/>
      <c r="AF28" s="122"/>
      <c r="AG28" s="125"/>
      <c r="AH28" s="121" t="s">
        <v>140</v>
      </c>
      <c r="AI28" s="122"/>
      <c r="AJ28" s="125"/>
      <c r="AK28" s="121" t="s">
        <v>171</v>
      </c>
      <c r="AL28" s="122"/>
      <c r="AM28" s="125"/>
      <c r="AN28" s="121" t="s">
        <v>153</v>
      </c>
      <c r="AO28" s="122"/>
      <c r="AP28" s="125"/>
      <c r="AQ28" s="121" t="s">
        <v>167</v>
      </c>
      <c r="AR28" s="122"/>
      <c r="AS28" s="125"/>
      <c r="AT28" s="38"/>
      <c r="AU28" s="39"/>
      <c r="AV28" s="39"/>
      <c r="AW28" s="39"/>
      <c r="AX28" s="39"/>
      <c r="AY28" s="40"/>
      <c r="AZ28" s="126" t="s">
        <v>106</v>
      </c>
      <c r="BA28" s="127"/>
      <c r="BB28" s="128"/>
      <c r="BC28" s="121"/>
      <c r="BD28" s="122"/>
      <c r="BE28" s="125"/>
      <c r="BF28" s="86">
        <f>SUM(BH28:BM31)</f>
        <v>10</v>
      </c>
      <c r="BG28" s="87"/>
      <c r="BH28" s="92">
        <f>COUNTIF(J28:BE28,"○")</f>
        <v>8</v>
      </c>
      <c r="BI28" s="93"/>
      <c r="BJ28" s="92">
        <f>COUNTIF(J28:BE28,"△")</f>
        <v>1</v>
      </c>
      <c r="BK28" s="93"/>
      <c r="BL28" s="92">
        <f>COUNTIF(J28:BE28,"●")</f>
        <v>1</v>
      </c>
      <c r="BM28" s="93"/>
      <c r="BN28" s="92">
        <f>BH28*3+BJ28*1</f>
        <v>25</v>
      </c>
      <c r="BO28" s="93"/>
      <c r="BP28" s="92">
        <f>SUM(J31,P31,V31,AB31,M31,S31,Y31,AE31,AH31,AK31,AZ31,BC31,AN31,AQ31,AT31,AW31)</f>
        <v>29</v>
      </c>
      <c r="BQ28" s="93"/>
      <c r="BR28" s="92">
        <f>SUM(L31,R31,X31,AD31,O31,U31,AA31,AG31,AJ31,AM31,BB31,BE31,AP31,AS31,AV31,AY31)</f>
        <v>3</v>
      </c>
      <c r="BS28" s="93"/>
      <c r="BT28" s="113">
        <f>BP28-BR28</f>
        <v>26</v>
      </c>
      <c r="BU28" s="114"/>
      <c r="BV28" s="98">
        <f>IF(ISBLANK(B28),"",RANK(BY28,$BY$4:$BY$35) )</f>
        <v>2</v>
      </c>
      <c r="BW28" s="99"/>
      <c r="BX28" s="100"/>
      <c r="BY28" s="84">
        <f>BN28*10000+BT28*100+BP28</f>
        <v>252629</v>
      </c>
      <c r="CA28" s="75"/>
    </row>
    <row r="29" spans="1:79" ht="10.5" customHeight="1" x14ac:dyDescent="0.15">
      <c r="A29" s="129"/>
      <c r="B29" s="130"/>
      <c r="C29" s="217"/>
      <c r="D29" s="218"/>
      <c r="E29" s="218"/>
      <c r="F29" s="218"/>
      <c r="G29" s="218"/>
      <c r="H29" s="218"/>
      <c r="I29" s="219"/>
      <c r="J29" s="58">
        <f>IF(ISBLANK(J28),"",AV5)</f>
        <v>0</v>
      </c>
      <c r="K29" s="59" t="s">
        <v>18</v>
      </c>
      <c r="L29" s="60">
        <f>IF(ISBLANK(J28),"",AT5)</f>
        <v>0</v>
      </c>
      <c r="M29" s="58" t="str">
        <f>IF(ISBLANK(M28),"",AY5)</f>
        <v/>
      </c>
      <c r="N29" s="59" t="s">
        <v>18</v>
      </c>
      <c r="O29" s="60" t="str">
        <f>IF(ISBLANK(M28),"",AW5)</f>
        <v/>
      </c>
      <c r="P29" s="58">
        <f>IF(ISBLANK(P28),"",AV9)</f>
        <v>1</v>
      </c>
      <c r="Q29" s="59" t="s">
        <v>18</v>
      </c>
      <c r="R29" s="60">
        <f>IF(ISBLANK(P28),"",AT9)</f>
        <v>0</v>
      </c>
      <c r="S29" s="58">
        <f>IF(ISBLANK(S28),"",AY9)</f>
        <v>4</v>
      </c>
      <c r="T29" s="59" t="s">
        <v>18</v>
      </c>
      <c r="U29" s="60">
        <f>IF(ISBLANK(S28),"",AW9)</f>
        <v>0</v>
      </c>
      <c r="V29" s="58">
        <f>IF(ISBLANK(V28),"",AV13)</f>
        <v>0</v>
      </c>
      <c r="W29" s="59" t="s">
        <v>18</v>
      </c>
      <c r="X29" s="60">
        <f>IF(ISBLANK(V28),"",AT13)</f>
        <v>0</v>
      </c>
      <c r="Y29" s="58" t="str">
        <f>IF(ISBLANK(Y28),"",AY13)</f>
        <v/>
      </c>
      <c r="Z29" s="59" t="s">
        <v>18</v>
      </c>
      <c r="AA29" s="60" t="str">
        <f>IF(ISBLANK(Y28),"",AW13)</f>
        <v/>
      </c>
      <c r="AB29" s="58">
        <f>IF(ISBLANK(AB28),"",AV17)</f>
        <v>0</v>
      </c>
      <c r="AC29" s="59" t="s">
        <v>18</v>
      </c>
      <c r="AD29" s="60">
        <f>IF(ISBLANK(AB28),"",AT17)</f>
        <v>0</v>
      </c>
      <c r="AE29" s="58" t="str">
        <f>IF(ISBLANK(AE28),"",AY17)</f>
        <v/>
      </c>
      <c r="AF29" s="59" t="s">
        <v>18</v>
      </c>
      <c r="AG29" s="60" t="str">
        <f>IF(ISBLANK(AE28),"",AW17)</f>
        <v/>
      </c>
      <c r="AH29" s="58">
        <f>IF(ISBLANK(AH28),"",AV21)</f>
        <v>1</v>
      </c>
      <c r="AI29" s="59" t="s">
        <v>18</v>
      </c>
      <c r="AJ29" s="60">
        <f>IF(ISBLANK(AH28),"",AT21)</f>
        <v>0</v>
      </c>
      <c r="AK29" s="58">
        <f>IF(ISBLANK(AK28),"",AY21)</f>
        <v>1</v>
      </c>
      <c r="AL29" s="59" t="s">
        <v>18</v>
      </c>
      <c r="AM29" s="60">
        <f>IF(ISBLANK(AK28),"",AW21)</f>
        <v>0</v>
      </c>
      <c r="AN29" s="58">
        <f>IF(ISBLANK(AN28),"",AV25)</f>
        <v>0</v>
      </c>
      <c r="AO29" s="59" t="s">
        <v>18</v>
      </c>
      <c r="AP29" s="60">
        <f>IF(ISBLANK(AN28),"",AT25)</f>
        <v>1</v>
      </c>
      <c r="AQ29" s="58">
        <f>IF(ISBLANK(AQ28),"",AY25)</f>
        <v>0</v>
      </c>
      <c r="AR29" s="59" t="s">
        <v>18</v>
      </c>
      <c r="AS29" s="60">
        <f>IF(ISBLANK(AQ28),"",AW25)</f>
        <v>1</v>
      </c>
      <c r="AT29" s="44"/>
      <c r="AU29" s="45"/>
      <c r="AV29" s="45"/>
      <c r="AW29" s="45"/>
      <c r="AX29" s="45"/>
      <c r="AY29" s="46"/>
      <c r="AZ29" s="11">
        <v>0</v>
      </c>
      <c r="BA29" s="12" t="s">
        <v>18</v>
      </c>
      <c r="BB29" s="13">
        <v>0</v>
      </c>
      <c r="BC29" s="47"/>
      <c r="BD29" s="48" t="s">
        <v>18</v>
      </c>
      <c r="BE29" s="49"/>
      <c r="BF29" s="88"/>
      <c r="BG29" s="89"/>
      <c r="BH29" s="94"/>
      <c r="BI29" s="95"/>
      <c r="BJ29" s="94"/>
      <c r="BK29" s="95"/>
      <c r="BL29" s="94"/>
      <c r="BM29" s="95"/>
      <c r="BN29" s="94"/>
      <c r="BO29" s="95"/>
      <c r="BP29" s="94"/>
      <c r="BQ29" s="95"/>
      <c r="BR29" s="94"/>
      <c r="BS29" s="95"/>
      <c r="BT29" s="115"/>
      <c r="BU29" s="116"/>
      <c r="BV29" s="101"/>
      <c r="BW29" s="102"/>
      <c r="BX29" s="103"/>
      <c r="BY29" s="84"/>
      <c r="CA29" s="75"/>
    </row>
    <row r="30" spans="1:79" ht="10.5" customHeight="1" x14ac:dyDescent="0.15">
      <c r="A30" s="129"/>
      <c r="B30" s="130"/>
      <c r="C30" s="217"/>
      <c r="D30" s="218"/>
      <c r="E30" s="218"/>
      <c r="F30" s="218"/>
      <c r="G30" s="218"/>
      <c r="H30" s="218"/>
      <c r="I30" s="219"/>
      <c r="J30" s="58">
        <f>IF(ISBLANK(J28),"",AV6)</f>
        <v>0</v>
      </c>
      <c r="K30" s="59" t="s">
        <v>19</v>
      </c>
      <c r="L30" s="60">
        <f>IF(ISBLANK(J28),"",AT6)</f>
        <v>0</v>
      </c>
      <c r="M30" s="58" t="str">
        <f>IF(ISBLANK(M28),"",AY6)</f>
        <v/>
      </c>
      <c r="N30" s="59" t="s">
        <v>19</v>
      </c>
      <c r="O30" s="60" t="str">
        <f>IF(ISBLANK(M28),"",AW6)</f>
        <v/>
      </c>
      <c r="P30" s="58">
        <f>IF(ISBLANK(P28),"",AV10)</f>
        <v>3</v>
      </c>
      <c r="Q30" s="59" t="s">
        <v>19</v>
      </c>
      <c r="R30" s="60">
        <f>IF(ISBLANK(P28),"",AT10)</f>
        <v>0</v>
      </c>
      <c r="S30" s="58">
        <f>IF(ISBLANK(S28),"",AY10)</f>
        <v>8</v>
      </c>
      <c r="T30" s="59" t="s">
        <v>19</v>
      </c>
      <c r="U30" s="60">
        <f>IF(ISBLANK(S28),"",AW10)</f>
        <v>0</v>
      </c>
      <c r="V30" s="58">
        <f>IF(ISBLANK(V28),"",AV14)</f>
        <v>2</v>
      </c>
      <c r="W30" s="59" t="s">
        <v>19</v>
      </c>
      <c r="X30" s="60">
        <f>IF(ISBLANK(V28),"",AT14)</f>
        <v>1</v>
      </c>
      <c r="Y30" s="58" t="str">
        <f>IF(ISBLANK(Y28),"",AY14)</f>
        <v/>
      </c>
      <c r="Z30" s="59" t="s">
        <v>19</v>
      </c>
      <c r="AA30" s="60" t="str">
        <f>IF(ISBLANK(Y28),"",AW14)</f>
        <v/>
      </c>
      <c r="AB30" s="58">
        <f>IF(ISBLANK(AB28),"",AV18)</f>
        <v>1</v>
      </c>
      <c r="AC30" s="59" t="s">
        <v>19</v>
      </c>
      <c r="AD30" s="60">
        <f>IF(ISBLANK(AB28),"",AT18)</f>
        <v>0</v>
      </c>
      <c r="AE30" s="58" t="str">
        <f>IF(ISBLANK(AE28),"",AY18)</f>
        <v/>
      </c>
      <c r="AF30" s="59" t="s">
        <v>19</v>
      </c>
      <c r="AG30" s="60" t="str">
        <f>IF(ISBLANK(AE28),"",AW18)</f>
        <v/>
      </c>
      <c r="AH30" s="58">
        <f>IF(ISBLANK(AH28),"",AV22)</f>
        <v>1</v>
      </c>
      <c r="AI30" s="59" t="s">
        <v>19</v>
      </c>
      <c r="AJ30" s="60">
        <f>IF(ISBLANK(AH28),"",AT22)</f>
        <v>0</v>
      </c>
      <c r="AK30" s="58">
        <f>IF(ISBLANK(AK28),"",AY22)</f>
        <v>2</v>
      </c>
      <c r="AL30" s="59" t="s">
        <v>19</v>
      </c>
      <c r="AM30" s="60">
        <f>IF(ISBLANK(AK28),"",AW22)</f>
        <v>0</v>
      </c>
      <c r="AN30" s="58">
        <f>IF(ISBLANK(AN28),"",AV26)</f>
        <v>0</v>
      </c>
      <c r="AO30" s="59" t="s">
        <v>19</v>
      </c>
      <c r="AP30" s="60">
        <f>IF(ISBLANK(AN28),"",AT26)</f>
        <v>0</v>
      </c>
      <c r="AQ30" s="58">
        <f>IF(ISBLANK(AQ28),"",AY26)</f>
        <v>2</v>
      </c>
      <c r="AR30" s="59" t="s">
        <v>19</v>
      </c>
      <c r="AS30" s="60">
        <f>IF(ISBLANK(AQ28),"",AW26)</f>
        <v>0</v>
      </c>
      <c r="AT30" s="44"/>
      <c r="AU30" s="45"/>
      <c r="AV30" s="45"/>
      <c r="AW30" s="45"/>
      <c r="AX30" s="45"/>
      <c r="AY30" s="46"/>
      <c r="AZ30" s="14">
        <v>3</v>
      </c>
      <c r="BA30" s="12" t="s">
        <v>19</v>
      </c>
      <c r="BB30" s="15">
        <v>0</v>
      </c>
      <c r="BC30" s="50"/>
      <c r="BD30" s="48" t="s">
        <v>19</v>
      </c>
      <c r="BE30" s="51"/>
      <c r="BF30" s="88"/>
      <c r="BG30" s="89"/>
      <c r="BH30" s="94"/>
      <c r="BI30" s="95"/>
      <c r="BJ30" s="94"/>
      <c r="BK30" s="95"/>
      <c r="BL30" s="94"/>
      <c r="BM30" s="95"/>
      <c r="BN30" s="94"/>
      <c r="BO30" s="95"/>
      <c r="BP30" s="94"/>
      <c r="BQ30" s="95"/>
      <c r="BR30" s="94"/>
      <c r="BS30" s="95"/>
      <c r="BT30" s="115"/>
      <c r="BU30" s="116"/>
      <c r="BV30" s="101"/>
      <c r="BW30" s="102"/>
      <c r="BX30" s="103"/>
      <c r="BY30" s="84"/>
      <c r="CA30" s="75"/>
    </row>
    <row r="31" spans="1:79" ht="10.5" customHeight="1" x14ac:dyDescent="0.15">
      <c r="A31" s="129"/>
      <c r="B31" s="130"/>
      <c r="C31" s="220"/>
      <c r="D31" s="221"/>
      <c r="E31" s="221"/>
      <c r="F31" s="221"/>
      <c r="G31" s="221"/>
      <c r="H31" s="221"/>
      <c r="I31" s="222"/>
      <c r="J31" s="55">
        <f>IF(ISBLANK(J28),"",SUM(J29:J30))</f>
        <v>0</v>
      </c>
      <c r="K31" s="56" t="s">
        <v>20</v>
      </c>
      <c r="L31" s="57">
        <f>IF(ISBLANK(J28),"",SUM(L29:L30))</f>
        <v>0</v>
      </c>
      <c r="M31" s="55" t="str">
        <f>IF(ISBLANK(M28),"",SUM(M29:M30))</f>
        <v/>
      </c>
      <c r="N31" s="56" t="s">
        <v>20</v>
      </c>
      <c r="O31" s="57" t="str">
        <f>IF(ISBLANK(M28),"",SUM(O29:O30))</f>
        <v/>
      </c>
      <c r="P31" s="55">
        <f>IF(ISBLANK(P28),"",SUM(P29:P30))</f>
        <v>4</v>
      </c>
      <c r="Q31" s="56" t="s">
        <v>20</v>
      </c>
      <c r="R31" s="57">
        <f>IF(ISBLANK(P28),"",SUM(R29:R30))</f>
        <v>0</v>
      </c>
      <c r="S31" s="55">
        <f>IF(ISBLANK(S28),"",SUM(S29:S30))</f>
        <v>12</v>
      </c>
      <c r="T31" s="56" t="s">
        <v>20</v>
      </c>
      <c r="U31" s="57">
        <f>IF(ISBLANK(S28),"",SUM(U29:U30))</f>
        <v>0</v>
      </c>
      <c r="V31" s="55">
        <f>IF(ISBLANK(V28),"",SUM(V29:V30))</f>
        <v>2</v>
      </c>
      <c r="W31" s="56" t="s">
        <v>20</v>
      </c>
      <c r="X31" s="57">
        <f>IF(ISBLANK(V28),"",SUM(X29:X30))</f>
        <v>1</v>
      </c>
      <c r="Y31" s="55" t="str">
        <f>IF(ISBLANK(Y28),"",SUM(Y29:Y30))</f>
        <v/>
      </c>
      <c r="Z31" s="56" t="s">
        <v>20</v>
      </c>
      <c r="AA31" s="57" t="str">
        <f>IF(ISBLANK(Y28),"",SUM(AA29:AA30))</f>
        <v/>
      </c>
      <c r="AB31" s="55">
        <f>IF(ISBLANK(AB28),"",SUM(AB29:AB30))</f>
        <v>1</v>
      </c>
      <c r="AC31" s="56" t="s">
        <v>20</v>
      </c>
      <c r="AD31" s="57">
        <f>IF(ISBLANK(AB28),"",SUM(AD29:AD30))</f>
        <v>0</v>
      </c>
      <c r="AE31" s="55" t="str">
        <f>IF(ISBLANK(AE28),"",SUM(AE29:AE30))</f>
        <v/>
      </c>
      <c r="AF31" s="56" t="s">
        <v>20</v>
      </c>
      <c r="AG31" s="57" t="str">
        <f>IF(ISBLANK(AE28),"",SUM(AG29:AG30))</f>
        <v/>
      </c>
      <c r="AH31" s="55">
        <f>IF(ISBLANK(AH28),"",SUM(AH29:AH30))</f>
        <v>2</v>
      </c>
      <c r="AI31" s="56" t="s">
        <v>20</v>
      </c>
      <c r="AJ31" s="57">
        <f>IF(ISBLANK(AH28),"",SUM(AJ29:AJ30))</f>
        <v>0</v>
      </c>
      <c r="AK31" s="55">
        <f>IF(ISBLANK(AK28),"",SUM(AK29:AK30))</f>
        <v>3</v>
      </c>
      <c r="AL31" s="56" t="s">
        <v>20</v>
      </c>
      <c r="AM31" s="57">
        <f>IF(ISBLANK(AK28),"",SUM(AM29:AM30))</f>
        <v>0</v>
      </c>
      <c r="AN31" s="55">
        <f>IF(ISBLANK(AN28),"",SUM(AN29:AN30))</f>
        <v>0</v>
      </c>
      <c r="AO31" s="56" t="s">
        <v>20</v>
      </c>
      <c r="AP31" s="57">
        <f>IF(ISBLANK(AN28),"",SUM(AP29:AP30))</f>
        <v>1</v>
      </c>
      <c r="AQ31" s="55">
        <f>IF(ISBLANK(AQ28),"",SUM(AQ29:AQ30))</f>
        <v>2</v>
      </c>
      <c r="AR31" s="56" t="s">
        <v>20</v>
      </c>
      <c r="AS31" s="57">
        <f>IF(ISBLANK(AQ28),"",SUM(AS29:AS30))</f>
        <v>1</v>
      </c>
      <c r="AT31" s="52"/>
      <c r="AU31" s="53"/>
      <c r="AV31" s="53"/>
      <c r="AW31" s="53"/>
      <c r="AX31" s="53"/>
      <c r="AY31" s="54"/>
      <c r="AZ31" s="55">
        <f>IF(ISBLANK(AZ28),"",SUM(AZ29:AZ30))</f>
        <v>3</v>
      </c>
      <c r="BA31" s="56" t="s">
        <v>20</v>
      </c>
      <c r="BB31" s="57">
        <f>IF(ISBLANK(AZ28),"",SUM(BB29:BB30))</f>
        <v>0</v>
      </c>
      <c r="BC31" s="55" t="str">
        <f>IF(ISBLANK(BC28),"",SUM(BC29:BC30))</f>
        <v/>
      </c>
      <c r="BD31" s="56" t="s">
        <v>20</v>
      </c>
      <c r="BE31" s="57" t="str">
        <f>IF(ISBLANK(BC28),"",SUM(BE29:BE30))</f>
        <v/>
      </c>
      <c r="BF31" s="90"/>
      <c r="BG31" s="91"/>
      <c r="BH31" s="96"/>
      <c r="BI31" s="97"/>
      <c r="BJ31" s="96"/>
      <c r="BK31" s="97"/>
      <c r="BL31" s="96"/>
      <c r="BM31" s="97"/>
      <c r="BN31" s="96"/>
      <c r="BO31" s="97"/>
      <c r="BP31" s="96"/>
      <c r="BQ31" s="97"/>
      <c r="BR31" s="96"/>
      <c r="BS31" s="97"/>
      <c r="BT31" s="117"/>
      <c r="BU31" s="118"/>
      <c r="BV31" s="104"/>
      <c r="BW31" s="105"/>
      <c r="BX31" s="106"/>
      <c r="BY31" s="84"/>
      <c r="CA31" s="75"/>
    </row>
    <row r="32" spans="1:79" ht="18" customHeight="1" x14ac:dyDescent="0.15">
      <c r="A32" s="129">
        <f>BV32</f>
        <v>8</v>
      </c>
      <c r="B32" s="163">
        <v>8</v>
      </c>
      <c r="C32" s="214" t="s">
        <v>55</v>
      </c>
      <c r="D32" s="215"/>
      <c r="E32" s="215"/>
      <c r="F32" s="215"/>
      <c r="G32" s="215"/>
      <c r="H32" s="215"/>
      <c r="I32" s="216"/>
      <c r="J32" s="121" t="s">
        <v>85</v>
      </c>
      <c r="K32" s="122"/>
      <c r="L32" s="125"/>
      <c r="M32" s="121" t="s">
        <v>166</v>
      </c>
      <c r="N32" s="122"/>
      <c r="O32" s="125"/>
      <c r="P32" s="121" t="s">
        <v>132</v>
      </c>
      <c r="Q32" s="122"/>
      <c r="R32" s="125"/>
      <c r="S32" s="121" t="s">
        <v>173</v>
      </c>
      <c r="T32" s="122"/>
      <c r="U32" s="125"/>
      <c r="V32" s="121" t="s">
        <v>143</v>
      </c>
      <c r="W32" s="122"/>
      <c r="X32" s="125"/>
      <c r="Y32" s="121"/>
      <c r="Z32" s="122"/>
      <c r="AA32" s="125"/>
      <c r="AB32" s="121" t="s">
        <v>97</v>
      </c>
      <c r="AC32" s="122"/>
      <c r="AD32" s="125"/>
      <c r="AE32" s="121" t="s">
        <v>179</v>
      </c>
      <c r="AF32" s="122"/>
      <c r="AG32" s="125"/>
      <c r="AH32" s="121" t="s">
        <v>153</v>
      </c>
      <c r="AI32" s="122"/>
      <c r="AJ32" s="122"/>
      <c r="AK32" s="121"/>
      <c r="AL32" s="122"/>
      <c r="AM32" s="122"/>
      <c r="AN32" s="121" t="s">
        <v>67</v>
      </c>
      <c r="AO32" s="122"/>
      <c r="AP32" s="122"/>
      <c r="AQ32" s="121" t="s">
        <v>162</v>
      </c>
      <c r="AR32" s="122"/>
      <c r="AS32" s="122"/>
      <c r="AT32" s="121" t="s">
        <v>107</v>
      </c>
      <c r="AU32" s="122"/>
      <c r="AV32" s="122"/>
      <c r="AW32" s="121"/>
      <c r="AX32" s="122"/>
      <c r="AY32" s="122"/>
      <c r="AZ32" s="38"/>
      <c r="BA32" s="39"/>
      <c r="BB32" s="39"/>
      <c r="BC32" s="39"/>
      <c r="BD32" s="39"/>
      <c r="BE32" s="40"/>
      <c r="BF32" s="86">
        <f>SUM(BH32:BM35)</f>
        <v>11</v>
      </c>
      <c r="BG32" s="87"/>
      <c r="BH32" s="92">
        <f>COUNTIF(J32:BE32,"○")</f>
        <v>0</v>
      </c>
      <c r="BI32" s="93"/>
      <c r="BJ32" s="92">
        <f>COUNTIF(J32:BE32,"△")</f>
        <v>1</v>
      </c>
      <c r="BK32" s="93"/>
      <c r="BL32" s="92">
        <f>COUNTIF(J32:BE32,"●")</f>
        <v>10</v>
      </c>
      <c r="BM32" s="93"/>
      <c r="BN32" s="92">
        <f>BH32*3+BJ32*1</f>
        <v>1</v>
      </c>
      <c r="BO32" s="93"/>
      <c r="BP32" s="92">
        <f>SUM(J35,P35,V35,AB35,M35,S35,Y35,AE35,AH35,AK35,AZ35,BC35,AN35,AQ35,AT35,AW35)</f>
        <v>4</v>
      </c>
      <c r="BQ32" s="93"/>
      <c r="BR32" s="92">
        <f>SUM(L35,R35,X35,AD35,O35,U35,AA35,AG35,AJ35,AM35,BB35,BE35,AP35,AS35,AV35,AY35)</f>
        <v>39</v>
      </c>
      <c r="BS32" s="93"/>
      <c r="BT32" s="113">
        <f>BP32-BR32</f>
        <v>-35</v>
      </c>
      <c r="BU32" s="114"/>
      <c r="BV32" s="98">
        <f>IF(ISBLANK(B32),"",RANK(BY32,$BY$4:$BY$35) )</f>
        <v>8</v>
      </c>
      <c r="BW32" s="99"/>
      <c r="BX32" s="100"/>
      <c r="BY32" s="84">
        <f>BN32*10000+BT32*100+BP32</f>
        <v>6504</v>
      </c>
      <c r="CA32" s="75"/>
    </row>
    <row r="33" spans="1:79" ht="10.5" customHeight="1" x14ac:dyDescent="0.15">
      <c r="A33" s="129"/>
      <c r="B33" s="163"/>
      <c r="C33" s="217"/>
      <c r="D33" s="218"/>
      <c r="E33" s="218"/>
      <c r="F33" s="218"/>
      <c r="G33" s="218"/>
      <c r="H33" s="218"/>
      <c r="I33" s="219"/>
      <c r="J33" s="58">
        <f>IF(ISBLANK(J32),"",BB5)</f>
        <v>0</v>
      </c>
      <c r="K33" s="59" t="s">
        <v>18</v>
      </c>
      <c r="L33" s="60">
        <f>IF(ISBLANK(J32),"",AZ5)</f>
        <v>2</v>
      </c>
      <c r="M33" s="58">
        <f>IF(ISBLANK(M32),"",BE5)</f>
        <v>0</v>
      </c>
      <c r="N33" s="59" t="s">
        <v>18</v>
      </c>
      <c r="O33" s="60">
        <f>IF(ISBLANK(M32),"",BC5)</f>
        <v>3</v>
      </c>
      <c r="P33" s="58">
        <f>IF(ISBLANK(P32),"",BB9)</f>
        <v>0</v>
      </c>
      <c r="Q33" s="59" t="s">
        <v>18</v>
      </c>
      <c r="R33" s="60">
        <f>IF(ISBLANK(P32),"",AZ9)</f>
        <v>1</v>
      </c>
      <c r="S33" s="58">
        <f>IF(ISBLANK(S32),"",BE9)</f>
        <v>1</v>
      </c>
      <c r="T33" s="59" t="s">
        <v>18</v>
      </c>
      <c r="U33" s="60">
        <f>IF(ISBLANK(S32),"",BC9)</f>
        <v>0</v>
      </c>
      <c r="V33" s="58">
        <f>IF(ISBLANK(V32),"",BB13)</f>
        <v>0</v>
      </c>
      <c r="W33" s="59" t="s">
        <v>18</v>
      </c>
      <c r="X33" s="60">
        <f>IF(ISBLANK(V32),"",AZ13)</f>
        <v>2</v>
      </c>
      <c r="Y33" s="58" t="str">
        <f>IF(ISBLANK(Y32),"",BE13)</f>
        <v/>
      </c>
      <c r="Z33" s="59" t="s">
        <v>18</v>
      </c>
      <c r="AA33" s="60" t="str">
        <f>IF(ISBLANK(Y32),"",BC13)</f>
        <v/>
      </c>
      <c r="AB33" s="58">
        <f>IF(ISBLANK(AB32),"",BB17)</f>
        <v>1</v>
      </c>
      <c r="AC33" s="59" t="s">
        <v>18</v>
      </c>
      <c r="AD33" s="60">
        <f>IF(ISBLANK(AB32),"",AZ17)</f>
        <v>4</v>
      </c>
      <c r="AE33" s="58">
        <f>IF(ISBLANK(AE32),"",BE17)</f>
        <v>0</v>
      </c>
      <c r="AF33" s="59" t="s">
        <v>18</v>
      </c>
      <c r="AG33" s="60">
        <f>IF(ISBLANK(AE32),"",BC17)</f>
        <v>1</v>
      </c>
      <c r="AH33" s="58">
        <f>IF(ISBLANK(AH32),"",BB21)</f>
        <v>0</v>
      </c>
      <c r="AI33" s="59" t="s">
        <v>18</v>
      </c>
      <c r="AJ33" s="60">
        <f>IF(ISBLANK(AH32),"",AZ21)</f>
        <v>2</v>
      </c>
      <c r="AK33" s="58" t="str">
        <f>IF(ISBLANK(AK32),"",BE21)</f>
        <v/>
      </c>
      <c r="AL33" s="59" t="s">
        <v>18</v>
      </c>
      <c r="AM33" s="60" t="str">
        <f>IF(ISBLANK(AK32),"",BC21)</f>
        <v/>
      </c>
      <c r="AN33" s="58">
        <f>IF(ISBLANK(AN32),"",BB25)</f>
        <v>0</v>
      </c>
      <c r="AO33" s="59" t="s">
        <v>18</v>
      </c>
      <c r="AP33" s="60">
        <f>IF(ISBLANK(AN32),"",AZ25)</f>
        <v>1</v>
      </c>
      <c r="AQ33" s="58">
        <f>IF(ISBLANK(AQ32),"",BE25)</f>
        <v>0</v>
      </c>
      <c r="AR33" s="59" t="s">
        <v>18</v>
      </c>
      <c r="AS33" s="60">
        <f>IF(ISBLANK(AQ32),"",BC25)</f>
        <v>1</v>
      </c>
      <c r="AT33" s="58">
        <f>IF(ISBLANK(AT32),"",BB29)</f>
        <v>0</v>
      </c>
      <c r="AU33" s="59" t="s">
        <v>18</v>
      </c>
      <c r="AV33" s="60">
        <f>IF(ISBLANK(AT32),"",AZ29)</f>
        <v>0</v>
      </c>
      <c r="AW33" s="58" t="str">
        <f>IF(ISBLANK(AW32),"",BE29)</f>
        <v/>
      </c>
      <c r="AX33" s="59" t="s">
        <v>18</v>
      </c>
      <c r="AY33" s="60" t="str">
        <f>IF(ISBLANK(AW32),"",BC29)</f>
        <v/>
      </c>
      <c r="AZ33" s="44"/>
      <c r="BA33" s="45"/>
      <c r="BB33" s="45"/>
      <c r="BC33" s="45"/>
      <c r="BD33" s="45"/>
      <c r="BE33" s="46"/>
      <c r="BF33" s="88"/>
      <c r="BG33" s="89"/>
      <c r="BH33" s="94"/>
      <c r="BI33" s="95"/>
      <c r="BJ33" s="94"/>
      <c r="BK33" s="95"/>
      <c r="BL33" s="94"/>
      <c r="BM33" s="95"/>
      <c r="BN33" s="94"/>
      <c r="BO33" s="95"/>
      <c r="BP33" s="94"/>
      <c r="BQ33" s="95"/>
      <c r="BR33" s="94"/>
      <c r="BS33" s="95"/>
      <c r="BT33" s="115"/>
      <c r="BU33" s="116"/>
      <c r="BV33" s="101"/>
      <c r="BW33" s="102"/>
      <c r="BX33" s="103"/>
      <c r="BY33" s="84"/>
      <c r="CA33" s="75"/>
    </row>
    <row r="34" spans="1:79" ht="10.5" customHeight="1" x14ac:dyDescent="0.15">
      <c r="A34" s="129"/>
      <c r="B34" s="163"/>
      <c r="C34" s="217"/>
      <c r="D34" s="218"/>
      <c r="E34" s="218"/>
      <c r="F34" s="218"/>
      <c r="G34" s="218"/>
      <c r="H34" s="218"/>
      <c r="I34" s="219"/>
      <c r="J34" s="58">
        <f>IF(ISBLANK(J32),"",BB6)</f>
        <v>1</v>
      </c>
      <c r="K34" s="59" t="s">
        <v>19</v>
      </c>
      <c r="L34" s="60">
        <f>IF(ISBLANK(J32),"",AZ6)</f>
        <v>5</v>
      </c>
      <c r="M34" s="58">
        <f>IF(ISBLANK(M32),"",BE6)</f>
        <v>0</v>
      </c>
      <c r="N34" s="59" t="s">
        <v>19</v>
      </c>
      <c r="O34" s="60">
        <f>IF(ISBLANK(M32),"",BC6)</f>
        <v>3</v>
      </c>
      <c r="P34" s="58">
        <f>IF(ISBLANK(P32),"",BB10)</f>
        <v>0</v>
      </c>
      <c r="Q34" s="59" t="s">
        <v>19</v>
      </c>
      <c r="R34" s="60">
        <f>IF(ISBLANK(P32),"",AZ10)</f>
        <v>0</v>
      </c>
      <c r="S34" s="58">
        <f>IF(ISBLANK(S32),"",BE10)</f>
        <v>0</v>
      </c>
      <c r="T34" s="59" t="s">
        <v>19</v>
      </c>
      <c r="U34" s="60">
        <f>IF(ISBLANK(S32),"",BC10)</f>
        <v>1</v>
      </c>
      <c r="V34" s="58">
        <f>IF(ISBLANK(V32),"",BB14)</f>
        <v>0</v>
      </c>
      <c r="W34" s="59" t="s">
        <v>19</v>
      </c>
      <c r="X34" s="60">
        <f>IF(ISBLANK(V32),"",AZ14)</f>
        <v>2</v>
      </c>
      <c r="Y34" s="58" t="str">
        <f>IF(ISBLANK(Y32),"",BE14)</f>
        <v/>
      </c>
      <c r="Z34" s="59" t="s">
        <v>19</v>
      </c>
      <c r="AA34" s="60" t="str">
        <f>IF(ISBLANK(Y32),"",BC14)</f>
        <v/>
      </c>
      <c r="AB34" s="58">
        <f>IF(ISBLANK(AB32),"",BB18)</f>
        <v>0</v>
      </c>
      <c r="AC34" s="59" t="s">
        <v>19</v>
      </c>
      <c r="AD34" s="60">
        <f>IF(ISBLANK(AB32),"",AZ18)</f>
        <v>3</v>
      </c>
      <c r="AE34" s="58">
        <f>IF(ISBLANK(AE32),"",BE18)</f>
        <v>0</v>
      </c>
      <c r="AF34" s="59" t="s">
        <v>19</v>
      </c>
      <c r="AG34" s="60">
        <f>IF(ISBLANK(AE32),"",BC18)</f>
        <v>1</v>
      </c>
      <c r="AH34" s="58">
        <f>IF(ISBLANK(AH32),"",BB22)</f>
        <v>1</v>
      </c>
      <c r="AI34" s="59" t="s">
        <v>19</v>
      </c>
      <c r="AJ34" s="60">
        <f>IF(ISBLANK(AH32),"",AZ22)</f>
        <v>1</v>
      </c>
      <c r="AK34" s="58" t="str">
        <f>IF(ISBLANK(AK32),"",BE22)</f>
        <v/>
      </c>
      <c r="AL34" s="59" t="s">
        <v>19</v>
      </c>
      <c r="AM34" s="60" t="str">
        <f>IF(ISBLANK(AK32),"",BC22)</f>
        <v/>
      </c>
      <c r="AN34" s="58">
        <f>IF(ISBLANK(AN32),"",BB26)</f>
        <v>0</v>
      </c>
      <c r="AO34" s="59" t="s">
        <v>19</v>
      </c>
      <c r="AP34" s="60">
        <f>IF(ISBLANK(AN32),"",AZ26)</f>
        <v>2</v>
      </c>
      <c r="AQ34" s="58">
        <f>IF(ISBLANK(AQ32),"",BE26)</f>
        <v>0</v>
      </c>
      <c r="AR34" s="59" t="s">
        <v>19</v>
      </c>
      <c r="AS34" s="60">
        <f>IF(ISBLANK(AQ32),"",BC26)</f>
        <v>1</v>
      </c>
      <c r="AT34" s="58">
        <f>IF(ISBLANK(AT32),"",BB30)</f>
        <v>0</v>
      </c>
      <c r="AU34" s="59" t="s">
        <v>19</v>
      </c>
      <c r="AV34" s="60">
        <f>IF(ISBLANK(AT32),"",AZ30)</f>
        <v>3</v>
      </c>
      <c r="AW34" s="58" t="str">
        <f>IF(ISBLANK(AW32),"",BE30)</f>
        <v/>
      </c>
      <c r="AX34" s="59" t="s">
        <v>19</v>
      </c>
      <c r="AY34" s="60" t="str">
        <f>IF(ISBLANK(AW32),"",BC30)</f>
        <v/>
      </c>
      <c r="AZ34" s="44"/>
      <c r="BA34" s="45"/>
      <c r="BB34" s="45"/>
      <c r="BC34" s="45"/>
      <c r="BD34" s="45"/>
      <c r="BE34" s="46"/>
      <c r="BF34" s="88"/>
      <c r="BG34" s="89"/>
      <c r="BH34" s="94"/>
      <c r="BI34" s="95"/>
      <c r="BJ34" s="94"/>
      <c r="BK34" s="95"/>
      <c r="BL34" s="94"/>
      <c r="BM34" s="95"/>
      <c r="BN34" s="94"/>
      <c r="BO34" s="95"/>
      <c r="BP34" s="94"/>
      <c r="BQ34" s="95"/>
      <c r="BR34" s="94"/>
      <c r="BS34" s="95"/>
      <c r="BT34" s="115"/>
      <c r="BU34" s="116"/>
      <c r="BV34" s="101"/>
      <c r="BW34" s="102"/>
      <c r="BX34" s="103"/>
      <c r="BY34" s="84"/>
      <c r="CA34" s="75"/>
    </row>
    <row r="35" spans="1:79" ht="10.5" customHeight="1" x14ac:dyDescent="0.15">
      <c r="A35" s="129"/>
      <c r="B35" s="163"/>
      <c r="C35" s="220"/>
      <c r="D35" s="221"/>
      <c r="E35" s="221"/>
      <c r="F35" s="221"/>
      <c r="G35" s="221"/>
      <c r="H35" s="221"/>
      <c r="I35" s="222"/>
      <c r="J35" s="55">
        <f>IF(ISBLANK(J32),"",SUM(J33:J34))</f>
        <v>1</v>
      </c>
      <c r="K35" s="56" t="s">
        <v>20</v>
      </c>
      <c r="L35" s="57">
        <f>IF(ISBLANK(J32),"",SUM(L33:L34))</f>
        <v>7</v>
      </c>
      <c r="M35" s="55">
        <f>IF(ISBLANK(M32),"",SUM(M33:M34))</f>
        <v>0</v>
      </c>
      <c r="N35" s="56" t="s">
        <v>20</v>
      </c>
      <c r="O35" s="57">
        <f>IF(ISBLANK(M32),"",SUM(O33:O34))</f>
        <v>6</v>
      </c>
      <c r="P35" s="55">
        <f>IF(ISBLANK(P32),"",SUM(P33:P34))</f>
        <v>0</v>
      </c>
      <c r="Q35" s="56" t="s">
        <v>20</v>
      </c>
      <c r="R35" s="57">
        <f>IF(ISBLANK(P32),"",SUM(R33:R34))</f>
        <v>1</v>
      </c>
      <c r="S35" s="55">
        <f>IF(ISBLANK(S32),"",SUM(S33:S34))</f>
        <v>1</v>
      </c>
      <c r="T35" s="56" t="s">
        <v>20</v>
      </c>
      <c r="U35" s="57">
        <f>IF(ISBLANK(S32),"",SUM(U33:U34))</f>
        <v>1</v>
      </c>
      <c r="V35" s="55">
        <f>IF(ISBLANK(V32),"",SUM(V33:V34))</f>
        <v>0</v>
      </c>
      <c r="W35" s="56" t="s">
        <v>20</v>
      </c>
      <c r="X35" s="57">
        <f>IF(ISBLANK(V32),"",SUM(X33:X34))</f>
        <v>4</v>
      </c>
      <c r="Y35" s="55" t="str">
        <f>IF(ISBLANK(Y32),"",SUM(Y33:Y34))</f>
        <v/>
      </c>
      <c r="Z35" s="56" t="s">
        <v>20</v>
      </c>
      <c r="AA35" s="57" t="str">
        <f>IF(ISBLANK(Y32),"",SUM(AA33:AA34))</f>
        <v/>
      </c>
      <c r="AB35" s="55">
        <f>IF(ISBLANK(AB32),"",SUM(AB33:AB34))</f>
        <v>1</v>
      </c>
      <c r="AC35" s="56" t="s">
        <v>20</v>
      </c>
      <c r="AD35" s="57">
        <f>IF(ISBLANK(AB32),"",SUM(AD33:AD34))</f>
        <v>7</v>
      </c>
      <c r="AE35" s="55">
        <f>IF(ISBLANK(AE32),"",SUM(AE33:AE34))</f>
        <v>0</v>
      </c>
      <c r="AF35" s="56" t="s">
        <v>20</v>
      </c>
      <c r="AG35" s="57">
        <f>IF(ISBLANK(AE32),"",SUM(AG33:AG34))</f>
        <v>2</v>
      </c>
      <c r="AH35" s="55">
        <f>IF(ISBLANK(AH32),"",SUM(AH33:AH34))</f>
        <v>1</v>
      </c>
      <c r="AI35" s="56" t="s">
        <v>20</v>
      </c>
      <c r="AJ35" s="57">
        <f>IF(ISBLANK(AH32),"",SUM(AJ33:AJ34))</f>
        <v>3</v>
      </c>
      <c r="AK35" s="55" t="str">
        <f>IF(ISBLANK(AK32),"",SUM(AK33:AK34))</f>
        <v/>
      </c>
      <c r="AL35" s="56" t="s">
        <v>20</v>
      </c>
      <c r="AM35" s="57" t="str">
        <f>IF(ISBLANK(AK32),"",SUM(AM33:AM34))</f>
        <v/>
      </c>
      <c r="AN35" s="55">
        <f>IF(ISBLANK(AN32),"",SUM(AN33:AN34))</f>
        <v>0</v>
      </c>
      <c r="AO35" s="56" t="s">
        <v>20</v>
      </c>
      <c r="AP35" s="57">
        <f>IF(ISBLANK(AN32),"",SUM(AP33:AP34))</f>
        <v>3</v>
      </c>
      <c r="AQ35" s="55">
        <f>IF(ISBLANK(AQ32),"",SUM(AQ33:AQ34))</f>
        <v>0</v>
      </c>
      <c r="AR35" s="56" t="s">
        <v>20</v>
      </c>
      <c r="AS35" s="57">
        <f>IF(ISBLANK(AQ32),"",SUM(AS33:AS34))</f>
        <v>2</v>
      </c>
      <c r="AT35" s="55">
        <f>IF(ISBLANK(AT32),"",SUM(AT33:AT34))</f>
        <v>0</v>
      </c>
      <c r="AU35" s="56" t="s">
        <v>20</v>
      </c>
      <c r="AV35" s="57">
        <f>IF(ISBLANK(AT32),"",SUM(AV33:AV34))</f>
        <v>3</v>
      </c>
      <c r="AW35" s="55" t="str">
        <f>IF(ISBLANK(AW32),"",SUM(AW33:AW34))</f>
        <v/>
      </c>
      <c r="AX35" s="56" t="s">
        <v>20</v>
      </c>
      <c r="AY35" s="57" t="str">
        <f>IF(ISBLANK(AW32),"",SUM(AY33:AY34))</f>
        <v/>
      </c>
      <c r="AZ35" s="52"/>
      <c r="BA35" s="53"/>
      <c r="BB35" s="53"/>
      <c r="BC35" s="53"/>
      <c r="BD35" s="53"/>
      <c r="BE35" s="54"/>
      <c r="BF35" s="90"/>
      <c r="BG35" s="91"/>
      <c r="BH35" s="96"/>
      <c r="BI35" s="97"/>
      <c r="BJ35" s="96"/>
      <c r="BK35" s="97"/>
      <c r="BL35" s="96"/>
      <c r="BM35" s="97"/>
      <c r="BN35" s="96"/>
      <c r="BO35" s="97"/>
      <c r="BP35" s="96"/>
      <c r="BQ35" s="97"/>
      <c r="BR35" s="96"/>
      <c r="BS35" s="97"/>
      <c r="BT35" s="117"/>
      <c r="BU35" s="118"/>
      <c r="BV35" s="104"/>
      <c r="BW35" s="105"/>
      <c r="BX35" s="106"/>
      <c r="BY35" s="84"/>
      <c r="CA35" s="75"/>
    </row>
    <row r="36" spans="1:79" ht="10.5" customHeight="1" x14ac:dyDescent="0.15">
      <c r="B36" s="63"/>
      <c r="C36" s="61"/>
      <c r="D36" s="61"/>
      <c r="E36" s="61"/>
      <c r="F36" s="61"/>
      <c r="G36" s="61"/>
      <c r="H36" s="61"/>
      <c r="I36" s="61"/>
      <c r="CA36" s="69"/>
    </row>
    <row r="37" spans="1:79" ht="10.5" customHeight="1" x14ac:dyDescent="0.15">
      <c r="A37" s="64"/>
      <c r="CA37" s="64"/>
    </row>
    <row r="38" spans="1:79" s="69" customFormat="1" ht="19.5" customHeight="1" x14ac:dyDescent="0.15">
      <c r="C38" s="22" t="s">
        <v>31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62"/>
      <c r="AQ38" s="62"/>
      <c r="AR38" s="62"/>
      <c r="AS38" s="23"/>
      <c r="AT38" s="22"/>
      <c r="AU38" s="22"/>
      <c r="AV38" s="62"/>
      <c r="AW38" s="62"/>
      <c r="AX38" s="62"/>
      <c r="AY38" s="23"/>
      <c r="AZ38" s="22"/>
      <c r="BA38" s="22"/>
      <c r="BB38" s="62"/>
      <c r="BC38" s="62"/>
      <c r="BD38" s="62"/>
      <c r="BE38" s="23"/>
      <c r="BF38" s="107" t="s">
        <v>23</v>
      </c>
      <c r="BG38" s="107"/>
      <c r="BH38" s="107"/>
      <c r="BI38" s="107"/>
      <c r="BJ38" s="108" t="str">
        <f>BJ2</f>
        <v>7月29日(土)</v>
      </c>
      <c r="BK38" s="108"/>
      <c r="BL38" s="108"/>
      <c r="BM38" s="108"/>
      <c r="BN38" s="108"/>
      <c r="BO38" s="108"/>
      <c r="BP38" s="109" t="str">
        <f>BP2</f>
        <v>第15節終了時点</v>
      </c>
      <c r="BQ38" s="109"/>
      <c r="BR38" s="109"/>
      <c r="BS38" s="109"/>
      <c r="BT38" s="109"/>
      <c r="BU38" s="109"/>
      <c r="BV38" s="109"/>
      <c r="BW38" s="109"/>
      <c r="BX38" s="109"/>
    </row>
    <row r="39" spans="1:79" s="69" customFormat="1" ht="31.5" customHeight="1" x14ac:dyDescent="0.15">
      <c r="C39" s="186"/>
      <c r="D39" s="187"/>
      <c r="E39" s="187"/>
      <c r="F39" s="187"/>
      <c r="G39" s="187"/>
      <c r="H39" s="187"/>
      <c r="I39" s="188"/>
      <c r="J39" s="189" t="str">
        <f>C40</f>
        <v>北中</v>
      </c>
      <c r="K39" s="190"/>
      <c r="L39" s="190"/>
      <c r="M39" s="190"/>
      <c r="N39" s="190"/>
      <c r="O39" s="191"/>
      <c r="P39" s="189" t="str">
        <f>C44</f>
        <v>バロンドール</v>
      </c>
      <c r="Q39" s="190"/>
      <c r="R39" s="190"/>
      <c r="S39" s="190"/>
      <c r="T39" s="190"/>
      <c r="U39" s="191"/>
      <c r="V39" s="189" t="str">
        <f>C48</f>
        <v>本通中</v>
      </c>
      <c r="W39" s="190"/>
      <c r="X39" s="190"/>
      <c r="Y39" s="190"/>
      <c r="Z39" s="190"/>
      <c r="AA39" s="191"/>
      <c r="AB39" s="189" t="str">
        <f>C52</f>
        <v>的場中</v>
      </c>
      <c r="AC39" s="190"/>
      <c r="AD39" s="190"/>
      <c r="AE39" s="190"/>
      <c r="AF39" s="190"/>
      <c r="AG39" s="191"/>
      <c r="AH39" s="189" t="str">
        <f>C56</f>
        <v>赤川中</v>
      </c>
      <c r="AI39" s="190"/>
      <c r="AJ39" s="190"/>
      <c r="AK39" s="190"/>
      <c r="AL39" s="190"/>
      <c r="AM39" s="191"/>
      <c r="AN39" s="189" t="str">
        <f>C60</f>
        <v>長万部・八雲</v>
      </c>
      <c r="AO39" s="190"/>
      <c r="AP39" s="190"/>
      <c r="AQ39" s="190"/>
      <c r="AR39" s="190"/>
      <c r="AS39" s="191"/>
      <c r="AT39" s="189" t="str">
        <f>C64</f>
        <v>上磯中B</v>
      </c>
      <c r="AU39" s="190"/>
      <c r="AV39" s="190"/>
      <c r="AW39" s="190"/>
      <c r="AX39" s="190"/>
      <c r="AY39" s="191"/>
      <c r="AZ39" s="189" t="str">
        <f>C68</f>
        <v>湯川中</v>
      </c>
      <c r="BA39" s="190"/>
      <c r="BB39" s="190"/>
      <c r="BC39" s="190"/>
      <c r="BD39" s="190"/>
      <c r="BE39" s="191"/>
      <c r="BF39" s="192" t="s">
        <v>29</v>
      </c>
      <c r="BG39" s="193"/>
      <c r="BH39" s="194" t="s">
        <v>10</v>
      </c>
      <c r="BI39" s="195"/>
      <c r="BJ39" s="194" t="s">
        <v>11</v>
      </c>
      <c r="BK39" s="195"/>
      <c r="BL39" s="194" t="s">
        <v>12</v>
      </c>
      <c r="BM39" s="195"/>
      <c r="BN39" s="194" t="s">
        <v>13</v>
      </c>
      <c r="BO39" s="195"/>
      <c r="BP39" s="194" t="s">
        <v>14</v>
      </c>
      <c r="BQ39" s="195"/>
      <c r="BR39" s="194" t="s">
        <v>15</v>
      </c>
      <c r="BS39" s="195"/>
      <c r="BT39" s="196" t="s">
        <v>16</v>
      </c>
      <c r="BU39" s="197"/>
      <c r="BV39" s="198" t="s">
        <v>17</v>
      </c>
      <c r="BW39" s="199"/>
      <c r="BX39" s="200"/>
    </row>
    <row r="40" spans="1:79" s="69" customFormat="1" ht="18" customHeight="1" x14ac:dyDescent="0.15">
      <c r="A40" s="129">
        <f>BV40</f>
        <v>4</v>
      </c>
      <c r="B40" s="130">
        <v>1</v>
      </c>
      <c r="C40" s="177" t="s">
        <v>56</v>
      </c>
      <c r="D40" s="178"/>
      <c r="E40" s="178"/>
      <c r="F40" s="178"/>
      <c r="G40" s="178"/>
      <c r="H40" s="178"/>
      <c r="I40" s="179"/>
      <c r="J40" s="66"/>
      <c r="K40" s="67"/>
      <c r="L40" s="67"/>
      <c r="M40" s="67"/>
      <c r="N40" s="67"/>
      <c r="O40" s="68"/>
      <c r="P40" s="143" t="s">
        <v>138</v>
      </c>
      <c r="Q40" s="152"/>
      <c r="R40" s="153"/>
      <c r="S40" s="140"/>
      <c r="T40" s="141"/>
      <c r="U40" s="142"/>
      <c r="V40" s="140" t="s">
        <v>100</v>
      </c>
      <c r="W40" s="141"/>
      <c r="X40" s="142"/>
      <c r="Y40" s="140"/>
      <c r="Z40" s="141"/>
      <c r="AA40" s="142"/>
      <c r="AB40" s="140" t="s">
        <v>148</v>
      </c>
      <c r="AC40" s="141"/>
      <c r="AD40" s="142"/>
      <c r="AE40" s="140"/>
      <c r="AF40" s="141"/>
      <c r="AG40" s="142"/>
      <c r="AH40" s="143" t="s">
        <v>75</v>
      </c>
      <c r="AI40" s="152"/>
      <c r="AJ40" s="153"/>
      <c r="AK40" s="140"/>
      <c r="AL40" s="141"/>
      <c r="AM40" s="142"/>
      <c r="AN40" s="140" t="s">
        <v>153</v>
      </c>
      <c r="AO40" s="141"/>
      <c r="AP40" s="142"/>
      <c r="AQ40" s="140" t="s">
        <v>179</v>
      </c>
      <c r="AR40" s="141"/>
      <c r="AS40" s="142"/>
      <c r="AT40" s="140" t="s">
        <v>122</v>
      </c>
      <c r="AU40" s="141"/>
      <c r="AV40" s="142"/>
      <c r="AW40" s="140" t="s">
        <v>161</v>
      </c>
      <c r="AX40" s="141"/>
      <c r="AY40" s="142"/>
      <c r="AZ40" s="140" t="s">
        <v>69</v>
      </c>
      <c r="BA40" s="141"/>
      <c r="BB40" s="142"/>
      <c r="BC40" s="140"/>
      <c r="BD40" s="141"/>
      <c r="BE40" s="142"/>
      <c r="BF40" s="86">
        <f>SUM(BH40:BM43)</f>
        <v>9</v>
      </c>
      <c r="BG40" s="87"/>
      <c r="BH40" s="92">
        <f>COUNTIF(J40:BE40,"○")</f>
        <v>4</v>
      </c>
      <c r="BI40" s="93"/>
      <c r="BJ40" s="92">
        <f>COUNTIF(J40:BE40,"△")</f>
        <v>1</v>
      </c>
      <c r="BK40" s="93"/>
      <c r="BL40" s="92">
        <f>COUNTIF(J40:BE40,"●")</f>
        <v>4</v>
      </c>
      <c r="BM40" s="93"/>
      <c r="BN40" s="92">
        <f>BH40*3+BJ40*1</f>
        <v>13</v>
      </c>
      <c r="BO40" s="93"/>
      <c r="BP40" s="92">
        <f>SUM(J43,P43,V43,AB43,M43,S43,Y43,AE43,AH43,AK43,AZ43,BC43,AN43,AQ43,AT43,AW43)</f>
        <v>11</v>
      </c>
      <c r="BQ40" s="93"/>
      <c r="BR40" s="92">
        <f>SUM(L43,R43,X43,AD43,O43,U43,AA43,AG43,AJ43,AM43,BB43,BE43,AP43,AS43,AV43,AY43)</f>
        <v>15</v>
      </c>
      <c r="BS40" s="93"/>
      <c r="BT40" s="113">
        <f>BP40-BR40</f>
        <v>-4</v>
      </c>
      <c r="BU40" s="114"/>
      <c r="BV40" s="98">
        <f>IF(ISBLANK(B40),"",RANK(BY40,$BY$40:$BY$71) )</f>
        <v>4</v>
      </c>
      <c r="BW40" s="99"/>
      <c r="BX40" s="100"/>
      <c r="BY40" s="84">
        <f>BN40*10000+BT40*100+BP40</f>
        <v>129611</v>
      </c>
      <c r="CA40" s="75"/>
    </row>
    <row r="41" spans="1:79" s="69" customFormat="1" ht="10.5" customHeight="1" x14ac:dyDescent="0.15">
      <c r="A41" s="129"/>
      <c r="B41" s="130"/>
      <c r="C41" s="180"/>
      <c r="D41" s="181"/>
      <c r="E41" s="181"/>
      <c r="F41" s="181"/>
      <c r="G41" s="181"/>
      <c r="H41" s="181"/>
      <c r="I41" s="182"/>
      <c r="J41" s="24"/>
      <c r="K41" s="25"/>
      <c r="L41" s="25"/>
      <c r="M41" s="25"/>
      <c r="N41" s="25"/>
      <c r="O41" s="26"/>
      <c r="P41" s="5">
        <v>0</v>
      </c>
      <c r="Q41" s="6" t="s">
        <v>18</v>
      </c>
      <c r="R41" s="7">
        <v>1</v>
      </c>
      <c r="S41" s="27"/>
      <c r="T41" s="28" t="s">
        <v>18</v>
      </c>
      <c r="U41" s="29"/>
      <c r="V41" s="27">
        <v>0</v>
      </c>
      <c r="W41" s="28" t="s">
        <v>18</v>
      </c>
      <c r="X41" s="29">
        <v>3</v>
      </c>
      <c r="Y41" s="27"/>
      <c r="Z41" s="28" t="s">
        <v>18</v>
      </c>
      <c r="AA41" s="29"/>
      <c r="AB41" s="27">
        <v>1</v>
      </c>
      <c r="AC41" s="28" t="s">
        <v>18</v>
      </c>
      <c r="AD41" s="29">
        <v>0</v>
      </c>
      <c r="AE41" s="27"/>
      <c r="AF41" s="28" t="s">
        <v>18</v>
      </c>
      <c r="AG41" s="29"/>
      <c r="AH41" s="5">
        <v>1</v>
      </c>
      <c r="AI41" s="6" t="s">
        <v>18</v>
      </c>
      <c r="AJ41" s="7">
        <v>0</v>
      </c>
      <c r="AK41" s="27"/>
      <c r="AL41" s="28" t="s">
        <v>18</v>
      </c>
      <c r="AM41" s="29"/>
      <c r="AN41" s="27">
        <v>1</v>
      </c>
      <c r="AO41" s="28" t="s">
        <v>18</v>
      </c>
      <c r="AP41" s="29">
        <v>1</v>
      </c>
      <c r="AQ41" s="27">
        <v>2</v>
      </c>
      <c r="AR41" s="28" t="s">
        <v>18</v>
      </c>
      <c r="AS41" s="29">
        <v>2</v>
      </c>
      <c r="AT41" s="27">
        <v>0</v>
      </c>
      <c r="AU41" s="28" t="s">
        <v>18</v>
      </c>
      <c r="AV41" s="29">
        <v>0</v>
      </c>
      <c r="AW41" s="27">
        <v>1</v>
      </c>
      <c r="AX41" s="28" t="s">
        <v>18</v>
      </c>
      <c r="AY41" s="29">
        <v>0</v>
      </c>
      <c r="AZ41" s="27">
        <v>0</v>
      </c>
      <c r="BA41" s="28" t="s">
        <v>18</v>
      </c>
      <c r="BB41" s="29">
        <v>0</v>
      </c>
      <c r="BC41" s="27"/>
      <c r="BD41" s="28" t="s">
        <v>18</v>
      </c>
      <c r="BE41" s="29"/>
      <c r="BF41" s="88"/>
      <c r="BG41" s="89"/>
      <c r="BH41" s="94"/>
      <c r="BI41" s="95"/>
      <c r="BJ41" s="94"/>
      <c r="BK41" s="95"/>
      <c r="BL41" s="94"/>
      <c r="BM41" s="95"/>
      <c r="BN41" s="94"/>
      <c r="BO41" s="95"/>
      <c r="BP41" s="94"/>
      <c r="BQ41" s="95"/>
      <c r="BR41" s="94"/>
      <c r="BS41" s="95"/>
      <c r="BT41" s="115"/>
      <c r="BU41" s="116"/>
      <c r="BV41" s="101"/>
      <c r="BW41" s="102"/>
      <c r="BX41" s="103"/>
      <c r="BY41" s="84"/>
      <c r="CA41" s="75"/>
    </row>
    <row r="42" spans="1:79" s="69" customFormat="1" ht="10.5" customHeight="1" x14ac:dyDescent="0.15">
      <c r="A42" s="129"/>
      <c r="B42" s="130"/>
      <c r="C42" s="180"/>
      <c r="D42" s="181"/>
      <c r="E42" s="181"/>
      <c r="F42" s="181"/>
      <c r="G42" s="181"/>
      <c r="H42" s="181"/>
      <c r="I42" s="182"/>
      <c r="J42" s="24"/>
      <c r="K42" s="25"/>
      <c r="L42" s="25"/>
      <c r="M42" s="25"/>
      <c r="N42" s="25"/>
      <c r="O42" s="26"/>
      <c r="P42" s="8">
        <v>0</v>
      </c>
      <c r="Q42" s="6" t="s">
        <v>19</v>
      </c>
      <c r="R42" s="9">
        <v>1</v>
      </c>
      <c r="S42" s="30"/>
      <c r="T42" s="28" t="s">
        <v>19</v>
      </c>
      <c r="U42" s="31"/>
      <c r="V42" s="30">
        <v>0</v>
      </c>
      <c r="W42" s="28" t="s">
        <v>19</v>
      </c>
      <c r="X42" s="31">
        <v>1</v>
      </c>
      <c r="Y42" s="30"/>
      <c r="Z42" s="28" t="s">
        <v>19</v>
      </c>
      <c r="AA42" s="31"/>
      <c r="AB42" s="30">
        <v>1</v>
      </c>
      <c r="AC42" s="28" t="s">
        <v>19</v>
      </c>
      <c r="AD42" s="31">
        <v>1</v>
      </c>
      <c r="AE42" s="30"/>
      <c r="AF42" s="28" t="s">
        <v>19</v>
      </c>
      <c r="AG42" s="31"/>
      <c r="AH42" s="8">
        <v>1</v>
      </c>
      <c r="AI42" s="6" t="s">
        <v>19</v>
      </c>
      <c r="AJ42" s="9">
        <v>0</v>
      </c>
      <c r="AK42" s="30"/>
      <c r="AL42" s="28" t="s">
        <v>19</v>
      </c>
      <c r="AM42" s="31"/>
      <c r="AN42" s="30">
        <v>0</v>
      </c>
      <c r="AO42" s="28" t="s">
        <v>19</v>
      </c>
      <c r="AP42" s="31">
        <v>2</v>
      </c>
      <c r="AQ42" s="30">
        <v>0</v>
      </c>
      <c r="AR42" s="28" t="s">
        <v>19</v>
      </c>
      <c r="AS42" s="31">
        <v>3</v>
      </c>
      <c r="AT42" s="30">
        <v>1</v>
      </c>
      <c r="AU42" s="28" t="s">
        <v>19</v>
      </c>
      <c r="AV42" s="31">
        <v>0</v>
      </c>
      <c r="AW42" s="30">
        <v>2</v>
      </c>
      <c r="AX42" s="28" t="s">
        <v>19</v>
      </c>
      <c r="AY42" s="31">
        <v>0</v>
      </c>
      <c r="AZ42" s="30">
        <v>0</v>
      </c>
      <c r="BA42" s="28" t="s">
        <v>19</v>
      </c>
      <c r="BB42" s="31">
        <v>0</v>
      </c>
      <c r="BC42" s="30"/>
      <c r="BD42" s="28" t="s">
        <v>19</v>
      </c>
      <c r="BE42" s="31"/>
      <c r="BF42" s="88"/>
      <c r="BG42" s="89"/>
      <c r="BH42" s="94"/>
      <c r="BI42" s="95"/>
      <c r="BJ42" s="94"/>
      <c r="BK42" s="95"/>
      <c r="BL42" s="94"/>
      <c r="BM42" s="95"/>
      <c r="BN42" s="94"/>
      <c r="BO42" s="95"/>
      <c r="BP42" s="94"/>
      <c r="BQ42" s="95"/>
      <c r="BR42" s="94"/>
      <c r="BS42" s="95"/>
      <c r="BT42" s="115"/>
      <c r="BU42" s="116"/>
      <c r="BV42" s="101"/>
      <c r="BW42" s="102"/>
      <c r="BX42" s="103"/>
      <c r="BY42" s="84"/>
      <c r="CA42" s="75"/>
    </row>
    <row r="43" spans="1:79" s="69" customFormat="1" ht="10.5" customHeight="1" x14ac:dyDescent="0.15">
      <c r="A43" s="129"/>
      <c r="B43" s="130"/>
      <c r="C43" s="183"/>
      <c r="D43" s="184"/>
      <c r="E43" s="184"/>
      <c r="F43" s="184"/>
      <c r="G43" s="184"/>
      <c r="H43" s="184"/>
      <c r="I43" s="185"/>
      <c r="J43" s="32"/>
      <c r="K43" s="33"/>
      <c r="L43" s="33"/>
      <c r="M43" s="33"/>
      <c r="N43" s="33"/>
      <c r="O43" s="34"/>
      <c r="P43" s="35">
        <f>IF(ISBLANK(P40),"",SUM(P41:P42))</f>
        <v>0</v>
      </c>
      <c r="Q43" s="36" t="s">
        <v>20</v>
      </c>
      <c r="R43" s="37">
        <f>IF(ISBLANK(P40),"",SUM(R41:R42))</f>
        <v>2</v>
      </c>
      <c r="S43" s="35" t="str">
        <f>IF(ISBLANK(S40),"",SUM(S41:S42))</f>
        <v/>
      </c>
      <c r="T43" s="36" t="s">
        <v>20</v>
      </c>
      <c r="U43" s="37" t="str">
        <f>IF(ISBLANK(S40),"",SUM(U41:U42))</f>
        <v/>
      </c>
      <c r="V43" s="35">
        <f>IF(ISBLANK(V40),"",SUM(V41:V42))</f>
        <v>0</v>
      </c>
      <c r="W43" s="36" t="s">
        <v>20</v>
      </c>
      <c r="X43" s="37">
        <f>IF(ISBLANK(V40),"",SUM(X41:X42))</f>
        <v>4</v>
      </c>
      <c r="Y43" s="35" t="str">
        <f>IF(ISBLANK(Y40),"",SUM(Y41:Y42))</f>
        <v/>
      </c>
      <c r="Z43" s="36" t="s">
        <v>20</v>
      </c>
      <c r="AA43" s="37" t="str">
        <f>IF(ISBLANK(Y40),"",SUM(AA41:AA42))</f>
        <v/>
      </c>
      <c r="AB43" s="35">
        <f>IF(ISBLANK(AB40),"",SUM(AB41:AB42))</f>
        <v>2</v>
      </c>
      <c r="AC43" s="36" t="s">
        <v>20</v>
      </c>
      <c r="AD43" s="37">
        <f>IF(ISBLANK(AB40),"",SUM(AD41:AD42))</f>
        <v>1</v>
      </c>
      <c r="AE43" s="35" t="str">
        <f>IF(ISBLANK(AE40),"",SUM(AE41:AE42))</f>
        <v/>
      </c>
      <c r="AF43" s="36" t="s">
        <v>20</v>
      </c>
      <c r="AG43" s="37" t="str">
        <f>IF(ISBLANK(AE40),"",SUM(AG41:AG42))</f>
        <v/>
      </c>
      <c r="AH43" s="35">
        <f>IF(ISBLANK(AH40),"",SUM(AH41:AH42))</f>
        <v>2</v>
      </c>
      <c r="AI43" s="36" t="s">
        <v>20</v>
      </c>
      <c r="AJ43" s="37">
        <f>IF(ISBLANK(AH40),"",SUM(AJ41:AJ42))</f>
        <v>0</v>
      </c>
      <c r="AK43" s="35" t="str">
        <f>IF(ISBLANK(AK40),"",SUM(AK41:AK42))</f>
        <v/>
      </c>
      <c r="AL43" s="36" t="s">
        <v>20</v>
      </c>
      <c r="AM43" s="37" t="str">
        <f>IF(ISBLANK(AK40),"",SUM(AM41:AM42))</f>
        <v/>
      </c>
      <c r="AN43" s="35">
        <f>IF(ISBLANK(AN40),"",SUM(AN41:AN42))</f>
        <v>1</v>
      </c>
      <c r="AO43" s="36" t="s">
        <v>20</v>
      </c>
      <c r="AP43" s="37">
        <f>IF(ISBLANK(AN40),"",SUM(AP41:AP42))</f>
        <v>3</v>
      </c>
      <c r="AQ43" s="35">
        <f>IF(ISBLANK(AQ40),"",SUM(AQ41:AQ42))</f>
        <v>2</v>
      </c>
      <c r="AR43" s="36" t="s">
        <v>20</v>
      </c>
      <c r="AS43" s="37">
        <f>IF(ISBLANK(AQ40),"",SUM(AS41:AS42))</f>
        <v>5</v>
      </c>
      <c r="AT43" s="35">
        <f>IF(ISBLANK(AT40),"",SUM(AT41:AT42))</f>
        <v>1</v>
      </c>
      <c r="AU43" s="36" t="s">
        <v>20</v>
      </c>
      <c r="AV43" s="37">
        <f>IF(ISBLANK(AT40),"",SUM(AV41:AV42))</f>
        <v>0</v>
      </c>
      <c r="AW43" s="35">
        <f>IF(ISBLANK(AW40),"",SUM(AW41:AW42))</f>
        <v>3</v>
      </c>
      <c r="AX43" s="36" t="s">
        <v>20</v>
      </c>
      <c r="AY43" s="37">
        <f>IF(ISBLANK(AW40),"",SUM(AY41:AY42))</f>
        <v>0</v>
      </c>
      <c r="AZ43" s="35">
        <f>IF(ISBLANK(AZ40),"",SUM(AZ41:AZ42))</f>
        <v>0</v>
      </c>
      <c r="BA43" s="36" t="s">
        <v>20</v>
      </c>
      <c r="BB43" s="37">
        <f>IF(ISBLANK(AZ40),"",SUM(BB41:BB42))</f>
        <v>0</v>
      </c>
      <c r="BC43" s="35" t="str">
        <f>IF(ISBLANK(BC40),"",SUM(BC41:BC42))</f>
        <v/>
      </c>
      <c r="BD43" s="36" t="s">
        <v>20</v>
      </c>
      <c r="BE43" s="37" t="str">
        <f>IF(ISBLANK(BC40),"",SUM(BE41:BE42))</f>
        <v/>
      </c>
      <c r="BF43" s="90"/>
      <c r="BG43" s="91"/>
      <c r="BH43" s="96"/>
      <c r="BI43" s="97"/>
      <c r="BJ43" s="96"/>
      <c r="BK43" s="97"/>
      <c r="BL43" s="96"/>
      <c r="BM43" s="97"/>
      <c r="BN43" s="96"/>
      <c r="BO43" s="97"/>
      <c r="BP43" s="96"/>
      <c r="BQ43" s="97"/>
      <c r="BR43" s="96"/>
      <c r="BS43" s="97"/>
      <c r="BT43" s="117"/>
      <c r="BU43" s="118"/>
      <c r="BV43" s="104"/>
      <c r="BW43" s="105"/>
      <c r="BX43" s="106"/>
      <c r="BY43" s="84"/>
      <c r="CA43" s="75"/>
    </row>
    <row r="44" spans="1:79" s="69" customFormat="1" ht="18" customHeight="1" x14ac:dyDescent="0.15">
      <c r="A44" s="129">
        <f>BV44</f>
        <v>1</v>
      </c>
      <c r="B44" s="130">
        <v>2</v>
      </c>
      <c r="C44" s="177" t="s">
        <v>57</v>
      </c>
      <c r="D44" s="178"/>
      <c r="E44" s="178"/>
      <c r="F44" s="178"/>
      <c r="G44" s="178"/>
      <c r="H44" s="178"/>
      <c r="I44" s="179"/>
      <c r="J44" s="140" t="s">
        <v>133</v>
      </c>
      <c r="K44" s="141"/>
      <c r="L44" s="142"/>
      <c r="M44" s="140"/>
      <c r="N44" s="141"/>
      <c r="O44" s="142"/>
      <c r="P44" s="38"/>
      <c r="Q44" s="39"/>
      <c r="R44" s="39"/>
      <c r="S44" s="39"/>
      <c r="T44" s="39"/>
      <c r="U44" s="40"/>
      <c r="V44" s="140" t="s">
        <v>145</v>
      </c>
      <c r="W44" s="141"/>
      <c r="X44" s="142"/>
      <c r="Y44" s="140"/>
      <c r="Z44" s="141"/>
      <c r="AA44" s="142"/>
      <c r="AB44" s="121" t="s">
        <v>124</v>
      </c>
      <c r="AC44" s="122"/>
      <c r="AD44" s="125"/>
      <c r="AE44" s="121" t="s">
        <v>181</v>
      </c>
      <c r="AF44" s="122"/>
      <c r="AG44" s="125"/>
      <c r="AH44" s="121" t="s">
        <v>68</v>
      </c>
      <c r="AI44" s="122"/>
      <c r="AJ44" s="125"/>
      <c r="AK44" s="121"/>
      <c r="AL44" s="122"/>
      <c r="AM44" s="125"/>
      <c r="AN44" s="126" t="s">
        <v>71</v>
      </c>
      <c r="AO44" s="127"/>
      <c r="AP44" s="128"/>
      <c r="AQ44" s="121" t="s">
        <v>161</v>
      </c>
      <c r="AR44" s="122"/>
      <c r="AS44" s="125"/>
      <c r="AT44" s="126" t="s">
        <v>157</v>
      </c>
      <c r="AU44" s="127"/>
      <c r="AV44" s="128"/>
      <c r="AW44" s="121"/>
      <c r="AX44" s="122"/>
      <c r="AY44" s="125"/>
      <c r="AZ44" s="126" t="s">
        <v>109</v>
      </c>
      <c r="BA44" s="127"/>
      <c r="BB44" s="128"/>
      <c r="BC44" s="121"/>
      <c r="BD44" s="122"/>
      <c r="BE44" s="125"/>
      <c r="BF44" s="86">
        <f>SUM(BH44:BM47)</f>
        <v>9</v>
      </c>
      <c r="BG44" s="87"/>
      <c r="BH44" s="92">
        <f>COUNTIF(J44:BE44,"○")</f>
        <v>7</v>
      </c>
      <c r="BI44" s="93"/>
      <c r="BJ44" s="92">
        <f>COUNTIF(J44:BE44,"△")</f>
        <v>0</v>
      </c>
      <c r="BK44" s="93"/>
      <c r="BL44" s="92">
        <f>COUNTIF(J44:BE44,"●")</f>
        <v>2</v>
      </c>
      <c r="BM44" s="93"/>
      <c r="BN44" s="92">
        <f>BH44*3+BJ44*1</f>
        <v>21</v>
      </c>
      <c r="BO44" s="93"/>
      <c r="BP44" s="92">
        <f>SUM(J47,P47,V47,AB47,M47,S47,Y47,AE47,AH47,AK47,AZ47,BC47,AN47,AQ47,AT47,AW47)</f>
        <v>21</v>
      </c>
      <c r="BQ44" s="93"/>
      <c r="BR44" s="92">
        <f>SUM(L47,R47,X47,AD47,O47,U47,AA47,AG47,AJ47,AM47,BB47,BE47,AP47,AS47,AV47,AY47)</f>
        <v>7</v>
      </c>
      <c r="BS44" s="93"/>
      <c r="BT44" s="113">
        <f>BP44-BR44</f>
        <v>14</v>
      </c>
      <c r="BU44" s="114"/>
      <c r="BV44" s="98">
        <f>IF(ISBLANK(B44),"",RANK(BY44,$BY$40:$BY$71) )</f>
        <v>1</v>
      </c>
      <c r="BW44" s="99"/>
      <c r="BX44" s="100"/>
      <c r="BY44" s="84">
        <f>BN44*10000+BT44*100+BP44</f>
        <v>211421</v>
      </c>
      <c r="CA44" s="75"/>
    </row>
    <row r="45" spans="1:79" s="69" customFormat="1" ht="10.5" customHeight="1" x14ac:dyDescent="0.15">
      <c r="A45" s="129"/>
      <c r="B45" s="130"/>
      <c r="C45" s="180"/>
      <c r="D45" s="181"/>
      <c r="E45" s="181"/>
      <c r="F45" s="181"/>
      <c r="G45" s="181"/>
      <c r="H45" s="181"/>
      <c r="I45" s="182"/>
      <c r="J45" s="41">
        <f>IF(ISBLANK(J44),"",R41)</f>
        <v>1</v>
      </c>
      <c r="K45" s="42" t="s">
        <v>18</v>
      </c>
      <c r="L45" s="43">
        <f>IF(ISBLANK(J44),"",P41)</f>
        <v>0</v>
      </c>
      <c r="M45" s="41" t="str">
        <f>IF(ISBLANK(M44),"",U41)</f>
        <v/>
      </c>
      <c r="N45" s="42" t="s">
        <v>18</v>
      </c>
      <c r="O45" s="43" t="str">
        <f>IF(ISBLANK(M44),"",S41)</f>
        <v/>
      </c>
      <c r="P45" s="44"/>
      <c r="Q45" s="45"/>
      <c r="R45" s="45"/>
      <c r="S45" s="45"/>
      <c r="T45" s="45"/>
      <c r="U45" s="46"/>
      <c r="V45" s="27">
        <v>2</v>
      </c>
      <c r="W45" s="28" t="s">
        <v>18</v>
      </c>
      <c r="X45" s="29">
        <v>1</v>
      </c>
      <c r="Y45" s="27"/>
      <c r="Z45" s="28" t="s">
        <v>18</v>
      </c>
      <c r="AA45" s="29"/>
      <c r="AB45" s="47">
        <v>0</v>
      </c>
      <c r="AC45" s="48" t="s">
        <v>18</v>
      </c>
      <c r="AD45" s="49">
        <v>1</v>
      </c>
      <c r="AE45" s="47">
        <v>1</v>
      </c>
      <c r="AF45" s="48" t="s">
        <v>18</v>
      </c>
      <c r="AG45" s="49">
        <v>0</v>
      </c>
      <c r="AH45" s="47">
        <v>1</v>
      </c>
      <c r="AI45" s="48" t="s">
        <v>18</v>
      </c>
      <c r="AJ45" s="49">
        <v>0</v>
      </c>
      <c r="AK45" s="47"/>
      <c r="AL45" s="48" t="s">
        <v>18</v>
      </c>
      <c r="AM45" s="49"/>
      <c r="AN45" s="72">
        <v>2</v>
      </c>
      <c r="AO45" s="71" t="s">
        <v>18</v>
      </c>
      <c r="AP45" s="73">
        <v>0</v>
      </c>
      <c r="AQ45" s="47">
        <v>3</v>
      </c>
      <c r="AR45" s="48" t="s">
        <v>18</v>
      </c>
      <c r="AS45" s="49">
        <v>0</v>
      </c>
      <c r="AT45" s="72">
        <v>0</v>
      </c>
      <c r="AU45" s="71" t="s">
        <v>18</v>
      </c>
      <c r="AV45" s="73">
        <v>0</v>
      </c>
      <c r="AW45" s="47"/>
      <c r="AX45" s="48" t="s">
        <v>18</v>
      </c>
      <c r="AY45" s="49"/>
      <c r="AZ45" s="72">
        <v>0</v>
      </c>
      <c r="BA45" s="71" t="s">
        <v>18</v>
      </c>
      <c r="BB45" s="73">
        <v>1</v>
      </c>
      <c r="BC45" s="47"/>
      <c r="BD45" s="48" t="s">
        <v>18</v>
      </c>
      <c r="BE45" s="49"/>
      <c r="BF45" s="88"/>
      <c r="BG45" s="89"/>
      <c r="BH45" s="94"/>
      <c r="BI45" s="95"/>
      <c r="BJ45" s="94"/>
      <c r="BK45" s="95"/>
      <c r="BL45" s="94"/>
      <c r="BM45" s="95"/>
      <c r="BN45" s="94"/>
      <c r="BO45" s="95"/>
      <c r="BP45" s="94"/>
      <c r="BQ45" s="95"/>
      <c r="BR45" s="94"/>
      <c r="BS45" s="95"/>
      <c r="BT45" s="115"/>
      <c r="BU45" s="116"/>
      <c r="BV45" s="101"/>
      <c r="BW45" s="102"/>
      <c r="BX45" s="103"/>
      <c r="BY45" s="84"/>
      <c r="CA45" s="75"/>
    </row>
    <row r="46" spans="1:79" s="69" customFormat="1" ht="10.5" customHeight="1" x14ac:dyDescent="0.15">
      <c r="A46" s="129"/>
      <c r="B46" s="130"/>
      <c r="C46" s="180"/>
      <c r="D46" s="181"/>
      <c r="E46" s="181"/>
      <c r="F46" s="181"/>
      <c r="G46" s="181"/>
      <c r="H46" s="181"/>
      <c r="I46" s="182"/>
      <c r="J46" s="41">
        <f>IF(ISBLANK(J44),"",R42)</f>
        <v>1</v>
      </c>
      <c r="K46" s="42" t="s">
        <v>19</v>
      </c>
      <c r="L46" s="43">
        <f>IF(ISBLANK(J44),"",P42)</f>
        <v>0</v>
      </c>
      <c r="M46" s="41" t="str">
        <f>IF(ISBLANK(M44),"",U42)</f>
        <v/>
      </c>
      <c r="N46" s="42" t="s">
        <v>19</v>
      </c>
      <c r="O46" s="43" t="str">
        <f>IF(ISBLANK(M44),"",S42)</f>
        <v/>
      </c>
      <c r="P46" s="44"/>
      <c r="Q46" s="45"/>
      <c r="R46" s="45"/>
      <c r="S46" s="45"/>
      <c r="T46" s="45"/>
      <c r="U46" s="46"/>
      <c r="V46" s="30">
        <v>1</v>
      </c>
      <c r="W46" s="28" t="s">
        <v>19</v>
      </c>
      <c r="X46" s="31">
        <v>1</v>
      </c>
      <c r="Y46" s="30"/>
      <c r="Z46" s="28" t="s">
        <v>19</v>
      </c>
      <c r="AA46" s="31"/>
      <c r="AB46" s="50">
        <v>1</v>
      </c>
      <c r="AC46" s="48" t="s">
        <v>19</v>
      </c>
      <c r="AD46" s="51">
        <v>1</v>
      </c>
      <c r="AE46" s="50">
        <v>1</v>
      </c>
      <c r="AF46" s="48" t="s">
        <v>19</v>
      </c>
      <c r="AG46" s="51">
        <v>0</v>
      </c>
      <c r="AH46" s="50">
        <v>1</v>
      </c>
      <c r="AI46" s="48" t="s">
        <v>19</v>
      </c>
      <c r="AJ46" s="51">
        <v>0</v>
      </c>
      <c r="AK46" s="50"/>
      <c r="AL46" s="48" t="s">
        <v>19</v>
      </c>
      <c r="AM46" s="51"/>
      <c r="AN46" s="70">
        <v>4</v>
      </c>
      <c r="AO46" s="71" t="s">
        <v>19</v>
      </c>
      <c r="AP46" s="74">
        <v>1</v>
      </c>
      <c r="AQ46" s="50">
        <v>0</v>
      </c>
      <c r="AR46" s="48" t="s">
        <v>19</v>
      </c>
      <c r="AS46" s="51">
        <v>1</v>
      </c>
      <c r="AT46" s="70">
        <v>2</v>
      </c>
      <c r="AU46" s="71" t="s">
        <v>19</v>
      </c>
      <c r="AV46" s="74">
        <v>0</v>
      </c>
      <c r="AW46" s="50"/>
      <c r="AX46" s="48" t="s">
        <v>19</v>
      </c>
      <c r="AY46" s="51"/>
      <c r="AZ46" s="70">
        <v>0</v>
      </c>
      <c r="BA46" s="71" t="s">
        <v>19</v>
      </c>
      <c r="BB46" s="74">
        <v>0</v>
      </c>
      <c r="BC46" s="50"/>
      <c r="BD46" s="48" t="s">
        <v>19</v>
      </c>
      <c r="BE46" s="51"/>
      <c r="BF46" s="88"/>
      <c r="BG46" s="89"/>
      <c r="BH46" s="94"/>
      <c r="BI46" s="95"/>
      <c r="BJ46" s="94"/>
      <c r="BK46" s="95"/>
      <c r="BL46" s="94"/>
      <c r="BM46" s="95"/>
      <c r="BN46" s="94"/>
      <c r="BO46" s="95"/>
      <c r="BP46" s="94"/>
      <c r="BQ46" s="95"/>
      <c r="BR46" s="94"/>
      <c r="BS46" s="95"/>
      <c r="BT46" s="115"/>
      <c r="BU46" s="116"/>
      <c r="BV46" s="101"/>
      <c r="BW46" s="102"/>
      <c r="BX46" s="103"/>
      <c r="BY46" s="84"/>
      <c r="CA46" s="75"/>
    </row>
    <row r="47" spans="1:79" s="69" customFormat="1" ht="10.5" customHeight="1" x14ac:dyDescent="0.15">
      <c r="A47" s="129"/>
      <c r="B47" s="130"/>
      <c r="C47" s="183"/>
      <c r="D47" s="184"/>
      <c r="E47" s="184"/>
      <c r="F47" s="184"/>
      <c r="G47" s="184"/>
      <c r="H47" s="184"/>
      <c r="I47" s="185"/>
      <c r="J47" s="35">
        <f>IF(ISBLANK(J44),"",SUM(J45:J46))</f>
        <v>2</v>
      </c>
      <c r="K47" s="36" t="s">
        <v>20</v>
      </c>
      <c r="L47" s="37">
        <f>IF(ISBLANK(J44),"",SUM(L45:L46))</f>
        <v>0</v>
      </c>
      <c r="M47" s="35" t="str">
        <f>IF(ISBLANK(M44),"",SUM(M45:M46))</f>
        <v/>
      </c>
      <c r="N47" s="36" t="s">
        <v>20</v>
      </c>
      <c r="O47" s="37" t="str">
        <f>IF(ISBLANK(M44),"",SUM(O45:O46))</f>
        <v/>
      </c>
      <c r="P47" s="52"/>
      <c r="Q47" s="53"/>
      <c r="R47" s="53"/>
      <c r="S47" s="53"/>
      <c r="T47" s="53"/>
      <c r="U47" s="54"/>
      <c r="V47" s="35">
        <f>IF(ISBLANK(V44),"",SUM(V45:V46))</f>
        <v>3</v>
      </c>
      <c r="W47" s="36" t="s">
        <v>20</v>
      </c>
      <c r="X47" s="37">
        <f>IF(ISBLANK(V44),"",SUM(X45:X46))</f>
        <v>2</v>
      </c>
      <c r="Y47" s="35" t="str">
        <f>IF(ISBLANK(Y44),"",SUM(Y45:Y46))</f>
        <v/>
      </c>
      <c r="Z47" s="36" t="s">
        <v>20</v>
      </c>
      <c r="AA47" s="37" t="str">
        <f>IF(ISBLANK(Y44),"",SUM(AA45:AA46))</f>
        <v/>
      </c>
      <c r="AB47" s="55">
        <f>IF(ISBLANK(AB44),"",SUM(AB45:AB46))</f>
        <v>1</v>
      </c>
      <c r="AC47" s="56" t="s">
        <v>20</v>
      </c>
      <c r="AD47" s="57">
        <f>IF(ISBLANK(AB44),"",SUM(AD45:AD46))</f>
        <v>2</v>
      </c>
      <c r="AE47" s="55">
        <f>IF(ISBLANK(AE44),"",SUM(AE45:AE46))</f>
        <v>2</v>
      </c>
      <c r="AF47" s="56" t="s">
        <v>20</v>
      </c>
      <c r="AG47" s="57">
        <f>IF(ISBLANK(AE44),"",SUM(AG45:AG46))</f>
        <v>0</v>
      </c>
      <c r="AH47" s="55">
        <f>IF(ISBLANK(AH44),"",SUM(AH45:AH46))</f>
        <v>2</v>
      </c>
      <c r="AI47" s="56" t="s">
        <v>20</v>
      </c>
      <c r="AJ47" s="57">
        <f>IF(ISBLANK(AH44),"",SUM(AJ45:AJ46))</f>
        <v>0</v>
      </c>
      <c r="AK47" s="55" t="str">
        <f>IF(ISBLANK(AK44),"",SUM(AK45:AK46))</f>
        <v/>
      </c>
      <c r="AL47" s="56" t="s">
        <v>20</v>
      </c>
      <c r="AM47" s="57" t="str">
        <f>IF(ISBLANK(AK44),"",SUM(AM45:AM46))</f>
        <v/>
      </c>
      <c r="AN47" s="55">
        <f>IF(ISBLANK(AN44),"",SUM(AN45:AN46))</f>
        <v>6</v>
      </c>
      <c r="AO47" s="56" t="s">
        <v>20</v>
      </c>
      <c r="AP47" s="57">
        <f>IF(ISBLANK(AN44),"",SUM(AP45:AP46))</f>
        <v>1</v>
      </c>
      <c r="AQ47" s="55">
        <f>IF(ISBLANK(AQ44),"",SUM(AQ45:AQ46))</f>
        <v>3</v>
      </c>
      <c r="AR47" s="56" t="s">
        <v>20</v>
      </c>
      <c r="AS47" s="57">
        <f>IF(ISBLANK(AQ44),"",SUM(AS45:AS46))</f>
        <v>1</v>
      </c>
      <c r="AT47" s="55">
        <f>IF(ISBLANK(AT44),"",SUM(AT45:AT46))</f>
        <v>2</v>
      </c>
      <c r="AU47" s="56" t="s">
        <v>20</v>
      </c>
      <c r="AV47" s="57">
        <f>IF(ISBLANK(AT44),"",SUM(AV45:AV46))</f>
        <v>0</v>
      </c>
      <c r="AW47" s="55" t="str">
        <f>IF(ISBLANK(AW44),"",SUM(AW45:AW46))</f>
        <v/>
      </c>
      <c r="AX47" s="56" t="s">
        <v>20</v>
      </c>
      <c r="AY47" s="57" t="str">
        <f>IF(ISBLANK(AW44),"",SUM(AY45:AY46))</f>
        <v/>
      </c>
      <c r="AZ47" s="55">
        <f>IF(ISBLANK(AZ44),"",SUM(AZ45:AZ46))</f>
        <v>0</v>
      </c>
      <c r="BA47" s="56" t="s">
        <v>20</v>
      </c>
      <c r="BB47" s="57">
        <f>IF(ISBLANK(AZ44),"",SUM(BB45:BB46))</f>
        <v>1</v>
      </c>
      <c r="BC47" s="55" t="str">
        <f>IF(ISBLANK(BC44),"",SUM(BC45:BC46))</f>
        <v/>
      </c>
      <c r="BD47" s="56" t="s">
        <v>20</v>
      </c>
      <c r="BE47" s="57" t="str">
        <f>IF(ISBLANK(BC44),"",SUM(BE45:BE46))</f>
        <v/>
      </c>
      <c r="BF47" s="90"/>
      <c r="BG47" s="91"/>
      <c r="BH47" s="96"/>
      <c r="BI47" s="97"/>
      <c r="BJ47" s="96"/>
      <c r="BK47" s="97"/>
      <c r="BL47" s="96"/>
      <c r="BM47" s="97"/>
      <c r="BN47" s="96"/>
      <c r="BO47" s="97"/>
      <c r="BP47" s="96"/>
      <c r="BQ47" s="97"/>
      <c r="BR47" s="96"/>
      <c r="BS47" s="97"/>
      <c r="BT47" s="117"/>
      <c r="BU47" s="118"/>
      <c r="BV47" s="104"/>
      <c r="BW47" s="105"/>
      <c r="BX47" s="106"/>
      <c r="BY47" s="84"/>
      <c r="CA47" s="75"/>
    </row>
    <row r="48" spans="1:79" s="69" customFormat="1" ht="18" customHeight="1" x14ac:dyDescent="0.15">
      <c r="A48" s="129">
        <f>BV48</f>
        <v>3</v>
      </c>
      <c r="B48" s="130">
        <v>3</v>
      </c>
      <c r="C48" s="177" t="s">
        <v>38</v>
      </c>
      <c r="D48" s="178"/>
      <c r="E48" s="178"/>
      <c r="F48" s="178"/>
      <c r="G48" s="178"/>
      <c r="H48" s="178"/>
      <c r="I48" s="179"/>
      <c r="J48" s="140" t="s">
        <v>101</v>
      </c>
      <c r="K48" s="141"/>
      <c r="L48" s="142"/>
      <c r="M48" s="140"/>
      <c r="N48" s="141"/>
      <c r="O48" s="142"/>
      <c r="P48" s="140" t="s">
        <v>143</v>
      </c>
      <c r="Q48" s="141"/>
      <c r="R48" s="142"/>
      <c r="S48" s="140"/>
      <c r="T48" s="141"/>
      <c r="U48" s="142"/>
      <c r="V48" s="38"/>
      <c r="W48" s="39"/>
      <c r="X48" s="39"/>
      <c r="Y48" s="39"/>
      <c r="Z48" s="39"/>
      <c r="AA48" s="40"/>
      <c r="AB48" s="126" t="s">
        <v>153</v>
      </c>
      <c r="AC48" s="127"/>
      <c r="AD48" s="128"/>
      <c r="AE48" s="121"/>
      <c r="AF48" s="122"/>
      <c r="AG48" s="125"/>
      <c r="AH48" s="126" t="s">
        <v>140</v>
      </c>
      <c r="AI48" s="127"/>
      <c r="AJ48" s="128"/>
      <c r="AK48" s="121" t="s">
        <v>161</v>
      </c>
      <c r="AL48" s="122"/>
      <c r="AM48" s="125"/>
      <c r="AN48" s="126" t="s">
        <v>68</v>
      </c>
      <c r="AO48" s="127"/>
      <c r="AP48" s="128"/>
      <c r="AQ48" s="121"/>
      <c r="AR48" s="122"/>
      <c r="AS48" s="125"/>
      <c r="AT48" s="126" t="s">
        <v>128</v>
      </c>
      <c r="AU48" s="127"/>
      <c r="AV48" s="128"/>
      <c r="AW48" s="121"/>
      <c r="AX48" s="122"/>
      <c r="AY48" s="125"/>
      <c r="AZ48" s="126" t="s">
        <v>125</v>
      </c>
      <c r="BA48" s="127"/>
      <c r="BB48" s="128"/>
      <c r="BC48" s="121"/>
      <c r="BD48" s="122"/>
      <c r="BE48" s="125"/>
      <c r="BF48" s="86">
        <f>SUM(BH48:BM51)</f>
        <v>8</v>
      </c>
      <c r="BG48" s="87"/>
      <c r="BH48" s="92">
        <f>COUNTIF(J48:BE48,"○")</f>
        <v>5</v>
      </c>
      <c r="BI48" s="93"/>
      <c r="BJ48" s="92">
        <f>COUNTIF(J48:BE48,"△")</f>
        <v>1</v>
      </c>
      <c r="BK48" s="93"/>
      <c r="BL48" s="92">
        <f>COUNTIF(J48:BE48,"●")</f>
        <v>2</v>
      </c>
      <c r="BM48" s="93"/>
      <c r="BN48" s="92">
        <f>BH48*3+BJ48*1</f>
        <v>16</v>
      </c>
      <c r="BO48" s="93"/>
      <c r="BP48" s="92">
        <f>SUM(J51,P51,V51,AB51,M51,S51,Y51,AE51,AH51,AK51,AZ51,BC51,AN51,AQ51,AT51,AW51)</f>
        <v>20</v>
      </c>
      <c r="BQ48" s="93"/>
      <c r="BR48" s="92">
        <f>SUM(L51,R51,X51,AD51,O51,U51,AA51,AG51,AJ51,AM51,BB51,BE51,AP51,AS51,AV51,AY51)</f>
        <v>9</v>
      </c>
      <c r="BS48" s="93"/>
      <c r="BT48" s="113">
        <f>BP48-BR48</f>
        <v>11</v>
      </c>
      <c r="BU48" s="114"/>
      <c r="BV48" s="98">
        <f>IF(ISBLANK(B48),"",RANK(BY48,$BY$40:$BY$71) )</f>
        <v>3</v>
      </c>
      <c r="BW48" s="99"/>
      <c r="BX48" s="100"/>
      <c r="BY48" s="84">
        <f>BN48*10000+BT48*100+BP48</f>
        <v>161120</v>
      </c>
      <c r="CA48" s="75"/>
    </row>
    <row r="49" spans="1:79" s="69" customFormat="1" ht="10.5" customHeight="1" x14ac:dyDescent="0.15">
      <c r="A49" s="129"/>
      <c r="B49" s="130"/>
      <c r="C49" s="180"/>
      <c r="D49" s="181"/>
      <c r="E49" s="181"/>
      <c r="F49" s="181"/>
      <c r="G49" s="181"/>
      <c r="H49" s="181"/>
      <c r="I49" s="182"/>
      <c r="J49" s="41">
        <f>IF(ISBLANK(J48),"",X41)</f>
        <v>3</v>
      </c>
      <c r="K49" s="42" t="s">
        <v>18</v>
      </c>
      <c r="L49" s="43">
        <f>IF(ISBLANK(J48),"",V41)</f>
        <v>0</v>
      </c>
      <c r="M49" s="41" t="str">
        <f>IF(ISBLANK(M48),"",AA41)</f>
        <v/>
      </c>
      <c r="N49" s="42" t="s">
        <v>18</v>
      </c>
      <c r="O49" s="43" t="str">
        <f>IF(ISBLANK(M48),"",Y41)</f>
        <v/>
      </c>
      <c r="P49" s="41">
        <f>IF(ISBLANK(P48),"",X45)</f>
        <v>1</v>
      </c>
      <c r="Q49" s="42" t="s">
        <v>18</v>
      </c>
      <c r="R49" s="43">
        <f>IF(ISBLANK(P48),"",V45)</f>
        <v>2</v>
      </c>
      <c r="S49" s="41" t="str">
        <f>IF(ISBLANK(S48),"",AA45)</f>
        <v/>
      </c>
      <c r="T49" s="42" t="s">
        <v>18</v>
      </c>
      <c r="U49" s="43" t="str">
        <f>IF(ISBLANK(S48),"",Y45)</f>
        <v/>
      </c>
      <c r="V49" s="44"/>
      <c r="W49" s="45"/>
      <c r="X49" s="45"/>
      <c r="Y49" s="45"/>
      <c r="Z49" s="45"/>
      <c r="AA49" s="46"/>
      <c r="AB49" s="72">
        <v>0</v>
      </c>
      <c r="AC49" s="71" t="s">
        <v>18</v>
      </c>
      <c r="AD49" s="73">
        <v>1</v>
      </c>
      <c r="AE49" s="47"/>
      <c r="AF49" s="48" t="s">
        <v>18</v>
      </c>
      <c r="AG49" s="49"/>
      <c r="AH49" s="72">
        <v>0</v>
      </c>
      <c r="AI49" s="71" t="s">
        <v>18</v>
      </c>
      <c r="AJ49" s="73">
        <v>0</v>
      </c>
      <c r="AK49" s="47">
        <v>0</v>
      </c>
      <c r="AL49" s="48" t="s">
        <v>18</v>
      </c>
      <c r="AM49" s="49">
        <v>0</v>
      </c>
      <c r="AN49" s="72">
        <v>5</v>
      </c>
      <c r="AO49" s="71" t="s">
        <v>18</v>
      </c>
      <c r="AP49" s="73">
        <v>1</v>
      </c>
      <c r="AQ49" s="47"/>
      <c r="AR49" s="48" t="s">
        <v>18</v>
      </c>
      <c r="AS49" s="49"/>
      <c r="AT49" s="72">
        <v>0</v>
      </c>
      <c r="AU49" s="71" t="s">
        <v>18</v>
      </c>
      <c r="AV49" s="73">
        <v>0</v>
      </c>
      <c r="AW49" s="47"/>
      <c r="AX49" s="48" t="s">
        <v>18</v>
      </c>
      <c r="AY49" s="49"/>
      <c r="AZ49" s="72">
        <v>2</v>
      </c>
      <c r="BA49" s="71" t="s">
        <v>18</v>
      </c>
      <c r="BB49" s="73">
        <v>0</v>
      </c>
      <c r="BC49" s="47"/>
      <c r="BD49" s="48" t="s">
        <v>18</v>
      </c>
      <c r="BE49" s="49"/>
      <c r="BF49" s="88"/>
      <c r="BG49" s="89"/>
      <c r="BH49" s="94"/>
      <c r="BI49" s="95"/>
      <c r="BJ49" s="94"/>
      <c r="BK49" s="95"/>
      <c r="BL49" s="94"/>
      <c r="BM49" s="95"/>
      <c r="BN49" s="94"/>
      <c r="BO49" s="95"/>
      <c r="BP49" s="94"/>
      <c r="BQ49" s="95"/>
      <c r="BR49" s="94"/>
      <c r="BS49" s="95"/>
      <c r="BT49" s="115"/>
      <c r="BU49" s="116"/>
      <c r="BV49" s="101"/>
      <c r="BW49" s="102"/>
      <c r="BX49" s="103"/>
      <c r="BY49" s="84"/>
      <c r="CA49" s="75"/>
    </row>
    <row r="50" spans="1:79" s="69" customFormat="1" ht="10.5" customHeight="1" x14ac:dyDescent="0.15">
      <c r="A50" s="129"/>
      <c r="B50" s="130"/>
      <c r="C50" s="180"/>
      <c r="D50" s="181"/>
      <c r="E50" s="181"/>
      <c r="F50" s="181"/>
      <c r="G50" s="181"/>
      <c r="H50" s="181"/>
      <c r="I50" s="182"/>
      <c r="J50" s="41">
        <f>IF(ISBLANK(J48),"",X42)</f>
        <v>1</v>
      </c>
      <c r="K50" s="42" t="s">
        <v>19</v>
      </c>
      <c r="L50" s="43">
        <f>IF(ISBLANK(J48),"",V42)</f>
        <v>0</v>
      </c>
      <c r="M50" s="41" t="str">
        <f>IF(ISBLANK(M48),"",AA42)</f>
        <v/>
      </c>
      <c r="N50" s="42" t="s">
        <v>19</v>
      </c>
      <c r="O50" s="43" t="str">
        <f>IF(ISBLANK(M48),"",Y42)</f>
        <v/>
      </c>
      <c r="P50" s="41">
        <f>IF(ISBLANK(P48),"",X46)</f>
        <v>1</v>
      </c>
      <c r="Q50" s="42" t="s">
        <v>19</v>
      </c>
      <c r="R50" s="43">
        <f>IF(ISBLANK(P48),"",V46)</f>
        <v>1</v>
      </c>
      <c r="S50" s="41" t="str">
        <f>IF(ISBLANK(S48),"",AA46)</f>
        <v/>
      </c>
      <c r="T50" s="42" t="s">
        <v>19</v>
      </c>
      <c r="U50" s="43" t="str">
        <f>IF(ISBLANK(S48),"",Y46)</f>
        <v/>
      </c>
      <c r="V50" s="44"/>
      <c r="W50" s="45"/>
      <c r="X50" s="45"/>
      <c r="Y50" s="45"/>
      <c r="Z50" s="45"/>
      <c r="AA50" s="46"/>
      <c r="AB50" s="70">
        <v>0</v>
      </c>
      <c r="AC50" s="71" t="s">
        <v>19</v>
      </c>
      <c r="AD50" s="74">
        <v>3</v>
      </c>
      <c r="AE50" s="50"/>
      <c r="AF50" s="48" t="s">
        <v>19</v>
      </c>
      <c r="AG50" s="51"/>
      <c r="AH50" s="70">
        <v>1</v>
      </c>
      <c r="AI50" s="71" t="s">
        <v>19</v>
      </c>
      <c r="AJ50" s="74">
        <v>0</v>
      </c>
      <c r="AK50" s="50">
        <v>3</v>
      </c>
      <c r="AL50" s="48" t="s">
        <v>19</v>
      </c>
      <c r="AM50" s="51">
        <v>0</v>
      </c>
      <c r="AN50" s="70">
        <v>1</v>
      </c>
      <c r="AO50" s="71" t="s">
        <v>19</v>
      </c>
      <c r="AP50" s="74">
        <v>0</v>
      </c>
      <c r="AQ50" s="50"/>
      <c r="AR50" s="48" t="s">
        <v>19</v>
      </c>
      <c r="AS50" s="51"/>
      <c r="AT50" s="70">
        <v>0</v>
      </c>
      <c r="AU50" s="71" t="s">
        <v>19</v>
      </c>
      <c r="AV50" s="74">
        <v>0</v>
      </c>
      <c r="AW50" s="50"/>
      <c r="AX50" s="48" t="s">
        <v>19</v>
      </c>
      <c r="AY50" s="51"/>
      <c r="AZ50" s="70">
        <v>2</v>
      </c>
      <c r="BA50" s="71" t="s">
        <v>19</v>
      </c>
      <c r="BB50" s="74">
        <v>1</v>
      </c>
      <c r="BC50" s="50"/>
      <c r="BD50" s="48" t="s">
        <v>19</v>
      </c>
      <c r="BE50" s="51"/>
      <c r="BF50" s="88"/>
      <c r="BG50" s="89"/>
      <c r="BH50" s="94"/>
      <c r="BI50" s="95"/>
      <c r="BJ50" s="94"/>
      <c r="BK50" s="95"/>
      <c r="BL50" s="94"/>
      <c r="BM50" s="95"/>
      <c r="BN50" s="94"/>
      <c r="BO50" s="95"/>
      <c r="BP50" s="94"/>
      <c r="BQ50" s="95"/>
      <c r="BR50" s="94"/>
      <c r="BS50" s="95"/>
      <c r="BT50" s="115"/>
      <c r="BU50" s="116"/>
      <c r="BV50" s="101"/>
      <c r="BW50" s="102"/>
      <c r="BX50" s="103"/>
      <c r="BY50" s="84"/>
      <c r="CA50" s="75"/>
    </row>
    <row r="51" spans="1:79" s="69" customFormat="1" ht="10.5" customHeight="1" x14ac:dyDescent="0.15">
      <c r="A51" s="129"/>
      <c r="B51" s="130"/>
      <c r="C51" s="183"/>
      <c r="D51" s="184"/>
      <c r="E51" s="184"/>
      <c r="F51" s="184"/>
      <c r="G51" s="184"/>
      <c r="H51" s="184"/>
      <c r="I51" s="185"/>
      <c r="J51" s="35">
        <f>IF(ISBLANK(J48),"",SUM(J49:J50))</f>
        <v>4</v>
      </c>
      <c r="K51" s="36" t="s">
        <v>20</v>
      </c>
      <c r="L51" s="37">
        <f>IF(ISBLANK(J48),"",SUM(L49:L50))</f>
        <v>0</v>
      </c>
      <c r="M51" s="35" t="str">
        <f>IF(ISBLANK(M48),"",SUM(M49:M50))</f>
        <v/>
      </c>
      <c r="N51" s="36" t="s">
        <v>20</v>
      </c>
      <c r="O51" s="37" t="str">
        <f>IF(ISBLANK(M48),"",SUM(O49:O50))</f>
        <v/>
      </c>
      <c r="P51" s="35">
        <f>IF(ISBLANK(P48),"",SUM(P49:P50))</f>
        <v>2</v>
      </c>
      <c r="Q51" s="36" t="s">
        <v>20</v>
      </c>
      <c r="R51" s="37">
        <f>IF(ISBLANK(P48),"",SUM(R49:R50))</f>
        <v>3</v>
      </c>
      <c r="S51" s="35" t="str">
        <f>IF(ISBLANK(S48),"",SUM(S49:S50))</f>
        <v/>
      </c>
      <c r="T51" s="36" t="s">
        <v>20</v>
      </c>
      <c r="U51" s="37" t="str">
        <f>IF(ISBLANK(S48),"",SUM(U49:U50))</f>
        <v/>
      </c>
      <c r="V51" s="52"/>
      <c r="W51" s="53"/>
      <c r="X51" s="53"/>
      <c r="Y51" s="53"/>
      <c r="Z51" s="53"/>
      <c r="AA51" s="54"/>
      <c r="AB51" s="55">
        <f>IF(ISBLANK(AB48),"",SUM(AB49:AB50))</f>
        <v>0</v>
      </c>
      <c r="AC51" s="56" t="s">
        <v>20</v>
      </c>
      <c r="AD51" s="57">
        <f>IF(ISBLANK(AB48),"",SUM(AD49:AD50))</f>
        <v>4</v>
      </c>
      <c r="AE51" s="55" t="str">
        <f>IF(ISBLANK(AE48),"",SUM(AE49:AE50))</f>
        <v/>
      </c>
      <c r="AF51" s="56" t="s">
        <v>20</v>
      </c>
      <c r="AG51" s="57" t="str">
        <f>IF(ISBLANK(AE48),"",SUM(AG49:AG50))</f>
        <v/>
      </c>
      <c r="AH51" s="55">
        <f>IF(ISBLANK(AH48),"",SUM(AH49:AH50))</f>
        <v>1</v>
      </c>
      <c r="AI51" s="56" t="s">
        <v>20</v>
      </c>
      <c r="AJ51" s="57">
        <f>IF(ISBLANK(AH48),"",SUM(AJ49:AJ50))</f>
        <v>0</v>
      </c>
      <c r="AK51" s="55">
        <f>IF(ISBLANK(AK48),"",SUM(AK49:AK50))</f>
        <v>3</v>
      </c>
      <c r="AL51" s="56" t="s">
        <v>20</v>
      </c>
      <c r="AM51" s="57">
        <f>IF(ISBLANK(AK48),"",SUM(AM49:AM50))</f>
        <v>0</v>
      </c>
      <c r="AN51" s="55">
        <f>IF(ISBLANK(AN48),"",SUM(AN49:AN50))</f>
        <v>6</v>
      </c>
      <c r="AO51" s="56" t="s">
        <v>20</v>
      </c>
      <c r="AP51" s="57">
        <f>IF(ISBLANK(AN48),"",SUM(AP49:AP50))</f>
        <v>1</v>
      </c>
      <c r="AQ51" s="55" t="str">
        <f>IF(ISBLANK(AQ48),"",SUM(AQ49:AQ50))</f>
        <v/>
      </c>
      <c r="AR51" s="56" t="s">
        <v>20</v>
      </c>
      <c r="AS51" s="57" t="str">
        <f>IF(ISBLANK(AQ48),"",SUM(AS49:AS50))</f>
        <v/>
      </c>
      <c r="AT51" s="55">
        <f>IF(ISBLANK(AT48),"",SUM(AT49:AT50))</f>
        <v>0</v>
      </c>
      <c r="AU51" s="56" t="s">
        <v>20</v>
      </c>
      <c r="AV51" s="57">
        <f>IF(ISBLANK(AT48),"",SUM(AV49:AV50))</f>
        <v>0</v>
      </c>
      <c r="AW51" s="55" t="str">
        <f>IF(ISBLANK(AW48),"",SUM(AW49:AW50))</f>
        <v/>
      </c>
      <c r="AX51" s="56" t="s">
        <v>20</v>
      </c>
      <c r="AY51" s="57" t="str">
        <f>IF(ISBLANK(AW48),"",SUM(AY49:AY50))</f>
        <v/>
      </c>
      <c r="AZ51" s="55">
        <f>IF(ISBLANK(AZ48),"",SUM(AZ49:AZ50))</f>
        <v>4</v>
      </c>
      <c r="BA51" s="56" t="s">
        <v>20</v>
      </c>
      <c r="BB51" s="57">
        <f>IF(ISBLANK(AZ48),"",SUM(BB49:BB50))</f>
        <v>1</v>
      </c>
      <c r="BC51" s="55" t="str">
        <f>IF(ISBLANK(BC48),"",SUM(BC49:BC50))</f>
        <v/>
      </c>
      <c r="BD51" s="56" t="s">
        <v>20</v>
      </c>
      <c r="BE51" s="57" t="str">
        <f>IF(ISBLANK(BC48),"",SUM(BE49:BE50))</f>
        <v/>
      </c>
      <c r="BF51" s="90"/>
      <c r="BG51" s="91"/>
      <c r="BH51" s="96"/>
      <c r="BI51" s="97"/>
      <c r="BJ51" s="96"/>
      <c r="BK51" s="97"/>
      <c r="BL51" s="96"/>
      <c r="BM51" s="97"/>
      <c r="BN51" s="96"/>
      <c r="BO51" s="97"/>
      <c r="BP51" s="96"/>
      <c r="BQ51" s="97"/>
      <c r="BR51" s="96"/>
      <c r="BS51" s="97"/>
      <c r="BT51" s="117"/>
      <c r="BU51" s="118"/>
      <c r="BV51" s="104"/>
      <c r="BW51" s="105"/>
      <c r="BX51" s="106"/>
      <c r="BY51" s="84"/>
      <c r="CA51" s="75"/>
    </row>
    <row r="52" spans="1:79" s="69" customFormat="1" ht="18" customHeight="1" x14ac:dyDescent="0.15">
      <c r="A52" s="129">
        <f>BV52</f>
        <v>2</v>
      </c>
      <c r="B52" s="130">
        <v>4</v>
      </c>
      <c r="C52" s="177" t="s">
        <v>41</v>
      </c>
      <c r="D52" s="178"/>
      <c r="E52" s="178"/>
      <c r="F52" s="178"/>
      <c r="G52" s="178"/>
      <c r="H52" s="178"/>
      <c r="I52" s="179"/>
      <c r="J52" s="121" t="s">
        <v>149</v>
      </c>
      <c r="K52" s="122"/>
      <c r="L52" s="125"/>
      <c r="M52" s="121"/>
      <c r="N52" s="122"/>
      <c r="O52" s="125"/>
      <c r="P52" s="121" t="s">
        <v>122</v>
      </c>
      <c r="Q52" s="122"/>
      <c r="R52" s="125"/>
      <c r="S52" s="121" t="s">
        <v>180</v>
      </c>
      <c r="T52" s="122"/>
      <c r="U52" s="125"/>
      <c r="V52" s="121" t="s">
        <v>152</v>
      </c>
      <c r="W52" s="122"/>
      <c r="X52" s="125"/>
      <c r="Y52" s="121"/>
      <c r="Z52" s="122"/>
      <c r="AA52" s="125"/>
      <c r="AB52" s="38"/>
      <c r="AC52" s="39"/>
      <c r="AD52" s="39"/>
      <c r="AE52" s="39"/>
      <c r="AF52" s="39"/>
      <c r="AG52" s="40"/>
      <c r="AH52" s="126" t="s">
        <v>94</v>
      </c>
      <c r="AI52" s="127"/>
      <c r="AJ52" s="128"/>
      <c r="AK52" s="121"/>
      <c r="AL52" s="122"/>
      <c r="AM52" s="125"/>
      <c r="AN52" s="126" t="s">
        <v>82</v>
      </c>
      <c r="AO52" s="127"/>
      <c r="AP52" s="128"/>
      <c r="AQ52" s="121"/>
      <c r="AR52" s="122"/>
      <c r="AS52" s="125"/>
      <c r="AT52" s="126" t="s">
        <v>71</v>
      </c>
      <c r="AU52" s="127"/>
      <c r="AV52" s="128"/>
      <c r="AW52" s="121"/>
      <c r="AX52" s="122"/>
      <c r="AY52" s="125"/>
      <c r="AZ52" s="126" t="s">
        <v>135</v>
      </c>
      <c r="BA52" s="127"/>
      <c r="BB52" s="128"/>
      <c r="BC52" s="121" t="s">
        <v>163</v>
      </c>
      <c r="BD52" s="122"/>
      <c r="BE52" s="125"/>
      <c r="BF52" s="86">
        <f>SUM(BH52:BM55)</f>
        <v>9</v>
      </c>
      <c r="BG52" s="87"/>
      <c r="BH52" s="92">
        <f>COUNTIF(J52:BE52,"○")</f>
        <v>6</v>
      </c>
      <c r="BI52" s="93"/>
      <c r="BJ52" s="92">
        <f>COUNTIF(J52:BE52,"△")</f>
        <v>1</v>
      </c>
      <c r="BK52" s="93"/>
      <c r="BL52" s="92">
        <f>COUNTIF(J52:BE52,"●")</f>
        <v>2</v>
      </c>
      <c r="BM52" s="93"/>
      <c r="BN52" s="92">
        <f>BH52*3+BJ52*1</f>
        <v>19</v>
      </c>
      <c r="BO52" s="93"/>
      <c r="BP52" s="92">
        <f>SUM(J55,P55,V55,AB55,M55,S55,Y55,AE55,AH55,AK55,AZ55,BC55,AN55,AQ55,AT55,AW55)</f>
        <v>26</v>
      </c>
      <c r="BQ52" s="93"/>
      <c r="BR52" s="92">
        <f>SUM(L55,R55,X55,AD55,O55,U55,AA55,AG55,AJ55,AM55,BB55,BE55,AP55,AS55,AV55,AY55)</f>
        <v>9</v>
      </c>
      <c r="BS52" s="93"/>
      <c r="BT52" s="113">
        <f>BP52-BR52</f>
        <v>17</v>
      </c>
      <c r="BU52" s="114"/>
      <c r="BV52" s="98">
        <f>IF(ISBLANK(B52),"",RANK(BY52,$BY$40:$BY$71) )</f>
        <v>2</v>
      </c>
      <c r="BW52" s="99"/>
      <c r="BX52" s="100"/>
      <c r="BY52" s="84">
        <f>BN52*10000+BT52*100+BP52</f>
        <v>191726</v>
      </c>
      <c r="CA52" s="75"/>
    </row>
    <row r="53" spans="1:79" s="69" customFormat="1" ht="10.5" customHeight="1" x14ac:dyDescent="0.15">
      <c r="A53" s="129"/>
      <c r="B53" s="130"/>
      <c r="C53" s="180"/>
      <c r="D53" s="181"/>
      <c r="E53" s="181"/>
      <c r="F53" s="181"/>
      <c r="G53" s="181"/>
      <c r="H53" s="181"/>
      <c r="I53" s="182"/>
      <c r="J53" s="58">
        <f>IF(ISBLANK(J52),"",AD41)</f>
        <v>0</v>
      </c>
      <c r="K53" s="59" t="s">
        <v>18</v>
      </c>
      <c r="L53" s="60">
        <f>IF(ISBLANK(J52),"",AB41)</f>
        <v>1</v>
      </c>
      <c r="M53" s="58" t="str">
        <f>IF(ISBLANK(M52),"",AG41)</f>
        <v/>
      </c>
      <c r="N53" s="59" t="s">
        <v>18</v>
      </c>
      <c r="O53" s="60" t="str">
        <f>IF(ISBLANK(M52),"",AE41)</f>
        <v/>
      </c>
      <c r="P53" s="58">
        <f>IF(ISBLANK(P52),"",AD45)</f>
        <v>1</v>
      </c>
      <c r="Q53" s="59" t="s">
        <v>18</v>
      </c>
      <c r="R53" s="60">
        <f>IF(ISBLANK(P52),"",AB45)</f>
        <v>0</v>
      </c>
      <c r="S53" s="58">
        <f>IF(ISBLANK(S52),"",AG45)</f>
        <v>0</v>
      </c>
      <c r="T53" s="59" t="s">
        <v>18</v>
      </c>
      <c r="U53" s="60">
        <f>IF(ISBLANK(S52),"",AE45)</f>
        <v>1</v>
      </c>
      <c r="V53" s="58">
        <f>IF(ISBLANK(V52),"",AD49)</f>
        <v>1</v>
      </c>
      <c r="W53" s="59" t="s">
        <v>18</v>
      </c>
      <c r="X53" s="60">
        <f>IF(ISBLANK(V52),"",AB49)</f>
        <v>0</v>
      </c>
      <c r="Y53" s="58" t="str">
        <f>IF(ISBLANK(Y52),"",AG49)</f>
        <v/>
      </c>
      <c r="Z53" s="59" t="s">
        <v>18</v>
      </c>
      <c r="AA53" s="60" t="str">
        <f>IF(ISBLANK(Y52),"",AE49)</f>
        <v/>
      </c>
      <c r="AB53" s="44"/>
      <c r="AC53" s="45"/>
      <c r="AD53" s="45"/>
      <c r="AE53" s="45"/>
      <c r="AF53" s="45"/>
      <c r="AG53" s="46"/>
      <c r="AH53" s="72">
        <v>3</v>
      </c>
      <c r="AI53" s="71" t="s">
        <v>18</v>
      </c>
      <c r="AJ53" s="73">
        <v>0</v>
      </c>
      <c r="AK53" s="47"/>
      <c r="AL53" s="48" t="s">
        <v>18</v>
      </c>
      <c r="AM53" s="49"/>
      <c r="AN53" s="72">
        <v>3</v>
      </c>
      <c r="AO53" s="71" t="s">
        <v>18</v>
      </c>
      <c r="AP53" s="73">
        <v>0</v>
      </c>
      <c r="AQ53" s="47"/>
      <c r="AR53" s="48" t="s">
        <v>18</v>
      </c>
      <c r="AS53" s="49"/>
      <c r="AT53" s="72">
        <v>1</v>
      </c>
      <c r="AU53" s="71" t="s">
        <v>18</v>
      </c>
      <c r="AV53" s="73">
        <v>0</v>
      </c>
      <c r="AW53" s="47"/>
      <c r="AX53" s="48" t="s">
        <v>18</v>
      </c>
      <c r="AY53" s="49"/>
      <c r="AZ53" s="72">
        <v>3</v>
      </c>
      <c r="BA53" s="71" t="s">
        <v>18</v>
      </c>
      <c r="BB53" s="73">
        <v>1</v>
      </c>
      <c r="BC53" s="47">
        <v>1</v>
      </c>
      <c r="BD53" s="48" t="s">
        <v>18</v>
      </c>
      <c r="BE53" s="49">
        <v>2</v>
      </c>
      <c r="BF53" s="88"/>
      <c r="BG53" s="89"/>
      <c r="BH53" s="94"/>
      <c r="BI53" s="95"/>
      <c r="BJ53" s="94"/>
      <c r="BK53" s="95"/>
      <c r="BL53" s="94"/>
      <c r="BM53" s="95"/>
      <c r="BN53" s="94"/>
      <c r="BO53" s="95"/>
      <c r="BP53" s="94"/>
      <c r="BQ53" s="95"/>
      <c r="BR53" s="94"/>
      <c r="BS53" s="95"/>
      <c r="BT53" s="115"/>
      <c r="BU53" s="116"/>
      <c r="BV53" s="101"/>
      <c r="BW53" s="102"/>
      <c r="BX53" s="103"/>
      <c r="BY53" s="84"/>
      <c r="CA53" s="75"/>
    </row>
    <row r="54" spans="1:79" s="69" customFormat="1" ht="10.5" customHeight="1" x14ac:dyDescent="0.15">
      <c r="A54" s="129"/>
      <c r="B54" s="130"/>
      <c r="C54" s="180"/>
      <c r="D54" s="181"/>
      <c r="E54" s="181"/>
      <c r="F54" s="181"/>
      <c r="G54" s="181"/>
      <c r="H54" s="181"/>
      <c r="I54" s="182"/>
      <c r="J54" s="58">
        <f>IF(ISBLANK(J52),"",AD42)</f>
        <v>1</v>
      </c>
      <c r="K54" s="59" t="s">
        <v>19</v>
      </c>
      <c r="L54" s="60">
        <f>IF(ISBLANK(J52),"",AB42)</f>
        <v>1</v>
      </c>
      <c r="M54" s="58" t="str">
        <f>IF(ISBLANK(M52),"",AG42)</f>
        <v/>
      </c>
      <c r="N54" s="59" t="s">
        <v>19</v>
      </c>
      <c r="O54" s="60" t="str">
        <f>IF(ISBLANK(M52),"",AE42)</f>
        <v/>
      </c>
      <c r="P54" s="58">
        <f>IF(ISBLANK(P52),"",AD46)</f>
        <v>1</v>
      </c>
      <c r="Q54" s="59" t="s">
        <v>19</v>
      </c>
      <c r="R54" s="60">
        <f>IF(ISBLANK(P52),"",AB46)</f>
        <v>1</v>
      </c>
      <c r="S54" s="58">
        <f>IF(ISBLANK(S52),"",AG46)</f>
        <v>0</v>
      </c>
      <c r="T54" s="59" t="s">
        <v>19</v>
      </c>
      <c r="U54" s="60">
        <f>IF(ISBLANK(S52),"",AE46)</f>
        <v>1</v>
      </c>
      <c r="V54" s="58">
        <f>IF(ISBLANK(V52),"",AD50)</f>
        <v>3</v>
      </c>
      <c r="W54" s="59" t="s">
        <v>19</v>
      </c>
      <c r="X54" s="60">
        <f>IF(ISBLANK(V52),"",AB50)</f>
        <v>0</v>
      </c>
      <c r="Y54" s="58" t="str">
        <f>IF(ISBLANK(Y52),"",AG50)</f>
        <v/>
      </c>
      <c r="Z54" s="59" t="s">
        <v>19</v>
      </c>
      <c r="AA54" s="60" t="str">
        <f>IF(ISBLANK(Y52),"",AE50)</f>
        <v/>
      </c>
      <c r="AB54" s="44"/>
      <c r="AC54" s="45"/>
      <c r="AD54" s="45"/>
      <c r="AE54" s="45"/>
      <c r="AF54" s="45"/>
      <c r="AG54" s="46"/>
      <c r="AH54" s="70">
        <v>1</v>
      </c>
      <c r="AI54" s="71" t="s">
        <v>19</v>
      </c>
      <c r="AJ54" s="74">
        <v>0</v>
      </c>
      <c r="AK54" s="50"/>
      <c r="AL54" s="48" t="s">
        <v>19</v>
      </c>
      <c r="AM54" s="51"/>
      <c r="AN54" s="70">
        <v>1</v>
      </c>
      <c r="AO54" s="71" t="s">
        <v>19</v>
      </c>
      <c r="AP54" s="74">
        <v>0</v>
      </c>
      <c r="AQ54" s="50"/>
      <c r="AR54" s="48" t="s">
        <v>19</v>
      </c>
      <c r="AS54" s="51"/>
      <c r="AT54" s="70">
        <v>2</v>
      </c>
      <c r="AU54" s="71" t="s">
        <v>19</v>
      </c>
      <c r="AV54" s="74">
        <v>0</v>
      </c>
      <c r="AW54" s="50"/>
      <c r="AX54" s="48" t="s">
        <v>19</v>
      </c>
      <c r="AY54" s="51"/>
      <c r="AZ54" s="70">
        <v>2</v>
      </c>
      <c r="BA54" s="71" t="s">
        <v>19</v>
      </c>
      <c r="BB54" s="74">
        <v>0</v>
      </c>
      <c r="BC54" s="50">
        <v>2</v>
      </c>
      <c r="BD54" s="48" t="s">
        <v>19</v>
      </c>
      <c r="BE54" s="51">
        <v>1</v>
      </c>
      <c r="BF54" s="88"/>
      <c r="BG54" s="89"/>
      <c r="BH54" s="94"/>
      <c r="BI54" s="95"/>
      <c r="BJ54" s="94"/>
      <c r="BK54" s="95"/>
      <c r="BL54" s="94"/>
      <c r="BM54" s="95"/>
      <c r="BN54" s="94"/>
      <c r="BO54" s="95"/>
      <c r="BP54" s="94"/>
      <c r="BQ54" s="95"/>
      <c r="BR54" s="94"/>
      <c r="BS54" s="95"/>
      <c r="BT54" s="115"/>
      <c r="BU54" s="116"/>
      <c r="BV54" s="101"/>
      <c r="BW54" s="102"/>
      <c r="BX54" s="103"/>
      <c r="BY54" s="84"/>
      <c r="CA54" s="75"/>
    </row>
    <row r="55" spans="1:79" s="69" customFormat="1" ht="10.5" customHeight="1" x14ac:dyDescent="0.15">
      <c r="A55" s="129"/>
      <c r="B55" s="130"/>
      <c r="C55" s="183"/>
      <c r="D55" s="184"/>
      <c r="E55" s="184"/>
      <c r="F55" s="184"/>
      <c r="G55" s="184"/>
      <c r="H55" s="184"/>
      <c r="I55" s="185"/>
      <c r="J55" s="55">
        <f>IF(ISBLANK(J52),"",SUM(J53:J54))</f>
        <v>1</v>
      </c>
      <c r="K55" s="56" t="s">
        <v>20</v>
      </c>
      <c r="L55" s="57">
        <f>IF(ISBLANK(J52),"",SUM(L53:L54))</f>
        <v>2</v>
      </c>
      <c r="M55" s="55" t="str">
        <f>IF(ISBLANK(M52),"",SUM(M53:M54))</f>
        <v/>
      </c>
      <c r="N55" s="56" t="s">
        <v>20</v>
      </c>
      <c r="O55" s="57" t="str">
        <f>IF(ISBLANK(M52),"",SUM(O53:O54))</f>
        <v/>
      </c>
      <c r="P55" s="55">
        <f>IF(ISBLANK(P52),"",SUM(P53:P54))</f>
        <v>2</v>
      </c>
      <c r="Q55" s="56" t="s">
        <v>20</v>
      </c>
      <c r="R55" s="57">
        <f>IF(ISBLANK(P52),"",SUM(R53:R54))</f>
        <v>1</v>
      </c>
      <c r="S55" s="55">
        <f>IF(ISBLANK(S52),"",SUM(S53:S54))</f>
        <v>0</v>
      </c>
      <c r="T55" s="56" t="s">
        <v>20</v>
      </c>
      <c r="U55" s="57">
        <f>IF(ISBLANK(S52),"",SUM(U53:U54))</f>
        <v>2</v>
      </c>
      <c r="V55" s="55">
        <f>IF(ISBLANK(V52),"",SUM(V53:V54))</f>
        <v>4</v>
      </c>
      <c r="W55" s="56" t="s">
        <v>20</v>
      </c>
      <c r="X55" s="57">
        <f>IF(ISBLANK(V52),"",SUM(X53:X54))</f>
        <v>0</v>
      </c>
      <c r="Y55" s="55" t="str">
        <f>IF(ISBLANK(Y52),"",SUM(Y53:Y54))</f>
        <v/>
      </c>
      <c r="Z55" s="56" t="s">
        <v>20</v>
      </c>
      <c r="AA55" s="57" t="str">
        <f>IF(ISBLANK(Y52),"",SUM(AA53:AA54))</f>
        <v/>
      </c>
      <c r="AB55" s="52"/>
      <c r="AC55" s="53"/>
      <c r="AD55" s="53"/>
      <c r="AE55" s="53"/>
      <c r="AF55" s="53"/>
      <c r="AG55" s="54"/>
      <c r="AH55" s="55">
        <f>IF(ISBLANK(AH52),"",SUM(AH53:AH54))</f>
        <v>4</v>
      </c>
      <c r="AI55" s="56" t="s">
        <v>20</v>
      </c>
      <c r="AJ55" s="57">
        <f>IF(ISBLANK(AH52),"",SUM(AJ53:AJ54))</f>
        <v>0</v>
      </c>
      <c r="AK55" s="55" t="str">
        <f>IF(ISBLANK(AK52),"",SUM(AK53:AK54))</f>
        <v/>
      </c>
      <c r="AL55" s="56" t="s">
        <v>20</v>
      </c>
      <c r="AM55" s="57" t="str">
        <f>IF(ISBLANK(AK52),"",SUM(AM53:AM54))</f>
        <v/>
      </c>
      <c r="AN55" s="55">
        <f>IF(ISBLANK(AN52),"",SUM(AN53:AN54))</f>
        <v>4</v>
      </c>
      <c r="AO55" s="56" t="s">
        <v>20</v>
      </c>
      <c r="AP55" s="57">
        <f>IF(ISBLANK(AN52),"",SUM(AP53:AP54))</f>
        <v>0</v>
      </c>
      <c r="AQ55" s="55" t="str">
        <f>IF(ISBLANK(AQ52),"",SUM(AQ53:AQ54))</f>
        <v/>
      </c>
      <c r="AR55" s="56" t="s">
        <v>20</v>
      </c>
      <c r="AS55" s="57" t="str">
        <f>IF(ISBLANK(AQ52),"",SUM(AS53:AS54))</f>
        <v/>
      </c>
      <c r="AT55" s="55">
        <f>IF(ISBLANK(AT52),"",SUM(AT53:AT54))</f>
        <v>3</v>
      </c>
      <c r="AU55" s="56" t="s">
        <v>20</v>
      </c>
      <c r="AV55" s="57">
        <f>IF(ISBLANK(AT52),"",SUM(AV53:AV54))</f>
        <v>0</v>
      </c>
      <c r="AW55" s="55" t="str">
        <f>IF(ISBLANK(AW52),"",SUM(AW53:AW54))</f>
        <v/>
      </c>
      <c r="AX55" s="56" t="s">
        <v>20</v>
      </c>
      <c r="AY55" s="57" t="str">
        <f>IF(ISBLANK(AW52),"",SUM(AY53:AY54))</f>
        <v/>
      </c>
      <c r="AZ55" s="55">
        <f>IF(ISBLANK(AZ52),"",SUM(AZ53:AZ54))</f>
        <v>5</v>
      </c>
      <c r="BA55" s="56" t="s">
        <v>20</v>
      </c>
      <c r="BB55" s="57">
        <f>IF(ISBLANK(AZ52),"",SUM(BB53:BB54))</f>
        <v>1</v>
      </c>
      <c r="BC55" s="55">
        <f>IF(ISBLANK(BC52),"",SUM(BC53:BC54))</f>
        <v>3</v>
      </c>
      <c r="BD55" s="56" t="s">
        <v>20</v>
      </c>
      <c r="BE55" s="57">
        <f>IF(ISBLANK(BC52),"",SUM(BE53:BE54))</f>
        <v>3</v>
      </c>
      <c r="BF55" s="90"/>
      <c r="BG55" s="91"/>
      <c r="BH55" s="96"/>
      <c r="BI55" s="97"/>
      <c r="BJ55" s="96"/>
      <c r="BK55" s="97"/>
      <c r="BL55" s="96"/>
      <c r="BM55" s="97"/>
      <c r="BN55" s="96"/>
      <c r="BO55" s="97"/>
      <c r="BP55" s="96"/>
      <c r="BQ55" s="97"/>
      <c r="BR55" s="96"/>
      <c r="BS55" s="97"/>
      <c r="BT55" s="117"/>
      <c r="BU55" s="118"/>
      <c r="BV55" s="104"/>
      <c r="BW55" s="105"/>
      <c r="BX55" s="106"/>
      <c r="BY55" s="84"/>
      <c r="CA55" s="75"/>
    </row>
    <row r="56" spans="1:79" s="69" customFormat="1" ht="18" customHeight="1" x14ac:dyDescent="0.15">
      <c r="A56" s="129">
        <f>BV56</f>
        <v>8</v>
      </c>
      <c r="B56" s="130">
        <v>5</v>
      </c>
      <c r="C56" s="177" t="s">
        <v>40</v>
      </c>
      <c r="D56" s="178"/>
      <c r="E56" s="178"/>
      <c r="F56" s="178"/>
      <c r="G56" s="178"/>
      <c r="H56" s="178"/>
      <c r="I56" s="179"/>
      <c r="J56" s="121" t="s">
        <v>72</v>
      </c>
      <c r="K56" s="122"/>
      <c r="L56" s="125"/>
      <c r="M56" s="121"/>
      <c r="N56" s="122"/>
      <c r="O56" s="125"/>
      <c r="P56" s="121" t="s">
        <v>67</v>
      </c>
      <c r="Q56" s="122"/>
      <c r="R56" s="125"/>
      <c r="S56" s="121"/>
      <c r="T56" s="122"/>
      <c r="U56" s="125"/>
      <c r="V56" s="121" t="s">
        <v>141</v>
      </c>
      <c r="W56" s="122"/>
      <c r="X56" s="125"/>
      <c r="Y56" s="121" t="s">
        <v>162</v>
      </c>
      <c r="Z56" s="122"/>
      <c r="AA56" s="125"/>
      <c r="AB56" s="121" t="s">
        <v>95</v>
      </c>
      <c r="AC56" s="122"/>
      <c r="AD56" s="125"/>
      <c r="AE56" s="121"/>
      <c r="AF56" s="122"/>
      <c r="AG56" s="125"/>
      <c r="AH56" s="38"/>
      <c r="AI56" s="39"/>
      <c r="AJ56" s="39"/>
      <c r="AK56" s="39"/>
      <c r="AL56" s="39"/>
      <c r="AM56" s="40"/>
      <c r="AN56" s="126" t="s">
        <v>121</v>
      </c>
      <c r="AO56" s="127"/>
      <c r="AP56" s="128"/>
      <c r="AQ56" s="121"/>
      <c r="AR56" s="122"/>
      <c r="AS56" s="125"/>
      <c r="AT56" s="126" t="s">
        <v>81</v>
      </c>
      <c r="AU56" s="127"/>
      <c r="AV56" s="128"/>
      <c r="AW56" s="121"/>
      <c r="AX56" s="122"/>
      <c r="AY56" s="125"/>
      <c r="AZ56" s="126" t="s">
        <v>157</v>
      </c>
      <c r="BA56" s="127"/>
      <c r="BB56" s="128"/>
      <c r="BC56" s="121"/>
      <c r="BD56" s="122"/>
      <c r="BE56" s="125"/>
      <c r="BF56" s="86">
        <f>SUM(BH56:BM59)</f>
        <v>8</v>
      </c>
      <c r="BG56" s="87"/>
      <c r="BH56" s="92">
        <f>COUNTIF(J56:BE56,"○")</f>
        <v>1</v>
      </c>
      <c r="BI56" s="93"/>
      <c r="BJ56" s="92">
        <f>COUNTIF(J56:BE56,"△")</f>
        <v>0</v>
      </c>
      <c r="BK56" s="93"/>
      <c r="BL56" s="92">
        <f>COUNTIF(J56:BE56,"●")</f>
        <v>7</v>
      </c>
      <c r="BM56" s="93"/>
      <c r="BN56" s="92">
        <f>BH56*3+BJ56*1</f>
        <v>3</v>
      </c>
      <c r="BO56" s="93"/>
      <c r="BP56" s="92">
        <f>SUM(J59,P59,V59,AB59,M59,S59,Y59,AE59,AH59,AK59,AZ59,BC59,AN59,AQ59,AT59,AW59)</f>
        <v>3</v>
      </c>
      <c r="BQ56" s="93"/>
      <c r="BR56" s="92">
        <f>SUM(L59,R59,X59,AD59,O59,U59,AA59,AG59,AJ59,AM59,BB59,BE59,AP59,AS59,AV59,AY59)</f>
        <v>19</v>
      </c>
      <c r="BS56" s="93"/>
      <c r="BT56" s="113">
        <f>BP56-BR56</f>
        <v>-16</v>
      </c>
      <c r="BU56" s="114"/>
      <c r="BV56" s="98">
        <f>IF(ISBLANK(B56),"",RANK(BY56,$BY$40:$BY$71) )</f>
        <v>8</v>
      </c>
      <c r="BW56" s="99"/>
      <c r="BX56" s="100"/>
      <c r="BY56" s="84">
        <f>BN56*10000+BT56*100+BP56</f>
        <v>28403</v>
      </c>
      <c r="CA56" s="75"/>
    </row>
    <row r="57" spans="1:79" s="69" customFormat="1" ht="10.5" customHeight="1" x14ac:dyDescent="0.15">
      <c r="A57" s="129"/>
      <c r="B57" s="130"/>
      <c r="C57" s="180"/>
      <c r="D57" s="181"/>
      <c r="E57" s="181"/>
      <c r="F57" s="181"/>
      <c r="G57" s="181"/>
      <c r="H57" s="181"/>
      <c r="I57" s="182"/>
      <c r="J57" s="58">
        <f>IF(ISBLANK(J56),"",AJ41)</f>
        <v>0</v>
      </c>
      <c r="K57" s="59" t="s">
        <v>18</v>
      </c>
      <c r="L57" s="60">
        <f>IF(ISBLANK(J56),"",AH41)</f>
        <v>1</v>
      </c>
      <c r="M57" s="58" t="str">
        <f>IF(ISBLANK(M56),"",AM41)</f>
        <v/>
      </c>
      <c r="N57" s="59" t="s">
        <v>18</v>
      </c>
      <c r="O57" s="60" t="str">
        <f>IF(ISBLANK(M56),"",AK41)</f>
        <v/>
      </c>
      <c r="P57" s="58">
        <f>IF(ISBLANK(P56),"",AJ45)</f>
        <v>0</v>
      </c>
      <c r="Q57" s="59" t="s">
        <v>18</v>
      </c>
      <c r="R57" s="60">
        <f>IF(ISBLANK(P56),"",AH45)</f>
        <v>1</v>
      </c>
      <c r="S57" s="58" t="str">
        <f>IF(ISBLANK(S56),"",AM45)</f>
        <v/>
      </c>
      <c r="T57" s="59" t="s">
        <v>18</v>
      </c>
      <c r="U57" s="60" t="str">
        <f>IF(ISBLANK(S56),"",AK45)</f>
        <v/>
      </c>
      <c r="V57" s="58">
        <f>IF(ISBLANK(V56),"",AJ49)</f>
        <v>0</v>
      </c>
      <c r="W57" s="59" t="s">
        <v>18</v>
      </c>
      <c r="X57" s="60">
        <f>IF(ISBLANK(V56),"",AH49)</f>
        <v>0</v>
      </c>
      <c r="Y57" s="58">
        <f>IF(ISBLANK(Y56),"",AM49)</f>
        <v>0</v>
      </c>
      <c r="Z57" s="59" t="s">
        <v>18</v>
      </c>
      <c r="AA57" s="60">
        <f>IF(ISBLANK(Y56),"",AK49)</f>
        <v>0</v>
      </c>
      <c r="AB57" s="58">
        <f>IF(ISBLANK(AB56),"",AJ53)</f>
        <v>0</v>
      </c>
      <c r="AC57" s="59" t="s">
        <v>18</v>
      </c>
      <c r="AD57" s="60">
        <f>IF(ISBLANK(AB56),"",AH53)</f>
        <v>3</v>
      </c>
      <c r="AE57" s="58" t="str">
        <f>IF(ISBLANK(AE56),"",AM53)</f>
        <v/>
      </c>
      <c r="AF57" s="59" t="s">
        <v>18</v>
      </c>
      <c r="AG57" s="60" t="str">
        <f>IF(ISBLANK(AE56),"",AK53)</f>
        <v/>
      </c>
      <c r="AH57" s="44"/>
      <c r="AI57" s="45"/>
      <c r="AJ57" s="45"/>
      <c r="AK57" s="45"/>
      <c r="AL57" s="45"/>
      <c r="AM57" s="46"/>
      <c r="AN57" s="72">
        <v>0</v>
      </c>
      <c r="AO57" s="71" t="s">
        <v>18</v>
      </c>
      <c r="AP57" s="73">
        <v>1</v>
      </c>
      <c r="AQ57" s="47"/>
      <c r="AR57" s="48" t="s">
        <v>18</v>
      </c>
      <c r="AS57" s="49"/>
      <c r="AT57" s="72">
        <v>1</v>
      </c>
      <c r="AU57" s="71" t="s">
        <v>18</v>
      </c>
      <c r="AV57" s="73">
        <v>3</v>
      </c>
      <c r="AW57" s="47"/>
      <c r="AX57" s="48" t="s">
        <v>18</v>
      </c>
      <c r="AY57" s="49"/>
      <c r="AZ57" s="72">
        <v>1</v>
      </c>
      <c r="BA57" s="71" t="s">
        <v>18</v>
      </c>
      <c r="BB57" s="73">
        <v>0</v>
      </c>
      <c r="BC57" s="47"/>
      <c r="BD57" s="48" t="s">
        <v>18</v>
      </c>
      <c r="BE57" s="49"/>
      <c r="BF57" s="88"/>
      <c r="BG57" s="89"/>
      <c r="BH57" s="94"/>
      <c r="BI57" s="95"/>
      <c r="BJ57" s="94"/>
      <c r="BK57" s="95"/>
      <c r="BL57" s="94"/>
      <c r="BM57" s="95"/>
      <c r="BN57" s="94"/>
      <c r="BO57" s="95"/>
      <c r="BP57" s="94"/>
      <c r="BQ57" s="95"/>
      <c r="BR57" s="94"/>
      <c r="BS57" s="95"/>
      <c r="BT57" s="115"/>
      <c r="BU57" s="116"/>
      <c r="BV57" s="101"/>
      <c r="BW57" s="102"/>
      <c r="BX57" s="103"/>
      <c r="BY57" s="84"/>
      <c r="CA57" s="75"/>
    </row>
    <row r="58" spans="1:79" s="69" customFormat="1" ht="10.5" customHeight="1" x14ac:dyDescent="0.15">
      <c r="A58" s="129"/>
      <c r="B58" s="130"/>
      <c r="C58" s="180"/>
      <c r="D58" s="181"/>
      <c r="E58" s="181"/>
      <c r="F58" s="181"/>
      <c r="G58" s="181"/>
      <c r="H58" s="181"/>
      <c r="I58" s="182"/>
      <c r="J58" s="58">
        <f>IF(ISBLANK(J56),"",AJ42)</f>
        <v>0</v>
      </c>
      <c r="K58" s="59" t="s">
        <v>19</v>
      </c>
      <c r="L58" s="60">
        <f>IF(ISBLANK(J56),"",AH42)</f>
        <v>1</v>
      </c>
      <c r="M58" s="58" t="str">
        <f>IF(ISBLANK(M56),"",AM42)</f>
        <v/>
      </c>
      <c r="N58" s="59" t="s">
        <v>19</v>
      </c>
      <c r="O58" s="60" t="str">
        <f>IF(ISBLANK(M56),"",AK42)</f>
        <v/>
      </c>
      <c r="P58" s="58">
        <f>IF(ISBLANK(P56),"",AJ46)</f>
        <v>0</v>
      </c>
      <c r="Q58" s="59" t="s">
        <v>19</v>
      </c>
      <c r="R58" s="60">
        <f>IF(ISBLANK(P56),"",AH46)</f>
        <v>1</v>
      </c>
      <c r="S58" s="58" t="str">
        <f>IF(ISBLANK(S56),"",AM46)</f>
        <v/>
      </c>
      <c r="T58" s="59" t="s">
        <v>19</v>
      </c>
      <c r="U58" s="60" t="str">
        <f>IF(ISBLANK(S56),"",AK46)</f>
        <v/>
      </c>
      <c r="V58" s="58">
        <f>IF(ISBLANK(V56),"",AJ50)</f>
        <v>0</v>
      </c>
      <c r="W58" s="59" t="s">
        <v>19</v>
      </c>
      <c r="X58" s="60">
        <f>IF(ISBLANK(V56),"",AH50)</f>
        <v>1</v>
      </c>
      <c r="Y58" s="58">
        <f>IF(ISBLANK(Y56),"",AM50)</f>
        <v>0</v>
      </c>
      <c r="Z58" s="59" t="s">
        <v>19</v>
      </c>
      <c r="AA58" s="60">
        <f>IF(ISBLANK(Y56),"",AK50)</f>
        <v>3</v>
      </c>
      <c r="AB58" s="58">
        <f>IF(ISBLANK(AB56),"",AJ54)</f>
        <v>0</v>
      </c>
      <c r="AC58" s="59" t="s">
        <v>19</v>
      </c>
      <c r="AD58" s="60">
        <f>IF(ISBLANK(AB56),"",AH54)</f>
        <v>1</v>
      </c>
      <c r="AE58" s="58" t="str">
        <f>IF(ISBLANK(AE56),"",AM54)</f>
        <v/>
      </c>
      <c r="AF58" s="59" t="s">
        <v>19</v>
      </c>
      <c r="AG58" s="60" t="str">
        <f>IF(ISBLANK(AE56),"",AK54)</f>
        <v/>
      </c>
      <c r="AH58" s="44"/>
      <c r="AI58" s="45"/>
      <c r="AJ58" s="45"/>
      <c r="AK58" s="45"/>
      <c r="AL58" s="45"/>
      <c r="AM58" s="46"/>
      <c r="AN58" s="70">
        <v>0</v>
      </c>
      <c r="AO58" s="71" t="s">
        <v>19</v>
      </c>
      <c r="AP58" s="74">
        <v>1</v>
      </c>
      <c r="AQ58" s="50"/>
      <c r="AR58" s="48" t="s">
        <v>19</v>
      </c>
      <c r="AS58" s="51"/>
      <c r="AT58" s="70">
        <v>0</v>
      </c>
      <c r="AU58" s="71" t="s">
        <v>19</v>
      </c>
      <c r="AV58" s="74">
        <v>2</v>
      </c>
      <c r="AW58" s="50"/>
      <c r="AX58" s="48" t="s">
        <v>19</v>
      </c>
      <c r="AY58" s="51"/>
      <c r="AZ58" s="70">
        <v>1</v>
      </c>
      <c r="BA58" s="71" t="s">
        <v>19</v>
      </c>
      <c r="BB58" s="74">
        <v>0</v>
      </c>
      <c r="BC58" s="50"/>
      <c r="BD58" s="48" t="s">
        <v>19</v>
      </c>
      <c r="BE58" s="51"/>
      <c r="BF58" s="88"/>
      <c r="BG58" s="89"/>
      <c r="BH58" s="94"/>
      <c r="BI58" s="95"/>
      <c r="BJ58" s="94"/>
      <c r="BK58" s="95"/>
      <c r="BL58" s="94"/>
      <c r="BM58" s="95"/>
      <c r="BN58" s="94"/>
      <c r="BO58" s="95"/>
      <c r="BP58" s="94"/>
      <c r="BQ58" s="95"/>
      <c r="BR58" s="94"/>
      <c r="BS58" s="95"/>
      <c r="BT58" s="115"/>
      <c r="BU58" s="116"/>
      <c r="BV58" s="101"/>
      <c r="BW58" s="102"/>
      <c r="BX58" s="103"/>
      <c r="BY58" s="84"/>
      <c r="CA58" s="75"/>
    </row>
    <row r="59" spans="1:79" s="69" customFormat="1" ht="10.5" customHeight="1" x14ac:dyDescent="0.15">
      <c r="A59" s="129"/>
      <c r="B59" s="130"/>
      <c r="C59" s="183"/>
      <c r="D59" s="184"/>
      <c r="E59" s="184"/>
      <c r="F59" s="184"/>
      <c r="G59" s="184"/>
      <c r="H59" s="184"/>
      <c r="I59" s="185"/>
      <c r="J59" s="55">
        <f>IF(ISBLANK(J56),"",SUM(J57:J58))</f>
        <v>0</v>
      </c>
      <c r="K59" s="56" t="s">
        <v>20</v>
      </c>
      <c r="L59" s="57">
        <f>IF(ISBLANK(J56),"",SUM(L57:L58))</f>
        <v>2</v>
      </c>
      <c r="M59" s="55" t="str">
        <f>IF(ISBLANK(M56),"",SUM(M57:M58))</f>
        <v/>
      </c>
      <c r="N59" s="56" t="s">
        <v>20</v>
      </c>
      <c r="O59" s="57" t="str">
        <f>IF(ISBLANK(M56),"",SUM(O57:O58))</f>
        <v/>
      </c>
      <c r="P59" s="55">
        <f>IF(ISBLANK(P56),"",SUM(P57:P58))</f>
        <v>0</v>
      </c>
      <c r="Q59" s="56" t="s">
        <v>20</v>
      </c>
      <c r="R59" s="57">
        <f>IF(ISBLANK(P56),"",SUM(R57:R58))</f>
        <v>2</v>
      </c>
      <c r="S59" s="55" t="str">
        <f>IF(ISBLANK(S56),"",SUM(S57:S58))</f>
        <v/>
      </c>
      <c r="T59" s="56" t="s">
        <v>20</v>
      </c>
      <c r="U59" s="57" t="str">
        <f>IF(ISBLANK(S56),"",SUM(U57:U58))</f>
        <v/>
      </c>
      <c r="V59" s="55">
        <f>IF(ISBLANK(V56),"",SUM(V57:V58))</f>
        <v>0</v>
      </c>
      <c r="W59" s="56" t="s">
        <v>20</v>
      </c>
      <c r="X59" s="57">
        <f>IF(ISBLANK(V56),"",SUM(X57:X58))</f>
        <v>1</v>
      </c>
      <c r="Y59" s="55">
        <f>IF(ISBLANK(Y56),"",SUM(Y57:Y58))</f>
        <v>0</v>
      </c>
      <c r="Z59" s="56" t="s">
        <v>20</v>
      </c>
      <c r="AA59" s="57">
        <f>IF(ISBLANK(Y56),"",SUM(AA57:AA58))</f>
        <v>3</v>
      </c>
      <c r="AB59" s="55">
        <f>IF(ISBLANK(AB56),"",SUM(AB57:AB58))</f>
        <v>0</v>
      </c>
      <c r="AC59" s="56" t="s">
        <v>20</v>
      </c>
      <c r="AD59" s="57">
        <f>IF(ISBLANK(AB56),"",SUM(AD57:AD58))</f>
        <v>4</v>
      </c>
      <c r="AE59" s="55" t="str">
        <f>IF(ISBLANK(AE56),"",SUM(AE57:AE58))</f>
        <v/>
      </c>
      <c r="AF59" s="56" t="s">
        <v>20</v>
      </c>
      <c r="AG59" s="57" t="str">
        <f>IF(ISBLANK(AE56),"",SUM(AG57:AG58))</f>
        <v/>
      </c>
      <c r="AH59" s="52"/>
      <c r="AI59" s="53"/>
      <c r="AJ59" s="53"/>
      <c r="AK59" s="53"/>
      <c r="AL59" s="53"/>
      <c r="AM59" s="54"/>
      <c r="AN59" s="55">
        <f>IF(ISBLANK(AN56),"",SUM(AN57:AN58))</f>
        <v>0</v>
      </c>
      <c r="AO59" s="56" t="s">
        <v>20</v>
      </c>
      <c r="AP59" s="57">
        <f>IF(ISBLANK(AN56),"",SUM(AP57:AP58))</f>
        <v>2</v>
      </c>
      <c r="AQ59" s="55" t="str">
        <f>IF(ISBLANK(AQ56),"",SUM(AQ57:AQ58))</f>
        <v/>
      </c>
      <c r="AR59" s="56" t="s">
        <v>20</v>
      </c>
      <c r="AS59" s="57" t="str">
        <f>IF(ISBLANK(AQ56),"",SUM(AS57:AS58))</f>
        <v/>
      </c>
      <c r="AT59" s="55">
        <f>IF(ISBLANK(AT56),"",SUM(AT57:AT58))</f>
        <v>1</v>
      </c>
      <c r="AU59" s="56" t="s">
        <v>20</v>
      </c>
      <c r="AV59" s="57">
        <f>IF(ISBLANK(AT56),"",SUM(AV57:AV58))</f>
        <v>5</v>
      </c>
      <c r="AW59" s="55" t="str">
        <f>IF(ISBLANK(AW56),"",SUM(AW57:AW58))</f>
        <v/>
      </c>
      <c r="AX59" s="56" t="s">
        <v>20</v>
      </c>
      <c r="AY59" s="57" t="str">
        <f>IF(ISBLANK(AW56),"",SUM(AY57:AY58))</f>
        <v/>
      </c>
      <c r="AZ59" s="55">
        <f>IF(ISBLANK(AZ56),"",SUM(AZ57:AZ58))</f>
        <v>2</v>
      </c>
      <c r="BA59" s="56" t="s">
        <v>20</v>
      </c>
      <c r="BB59" s="57">
        <f>IF(ISBLANK(AZ56),"",SUM(BB57:BB58))</f>
        <v>0</v>
      </c>
      <c r="BC59" s="55" t="str">
        <f>IF(ISBLANK(BC56),"",SUM(BC57:BC58))</f>
        <v/>
      </c>
      <c r="BD59" s="56" t="s">
        <v>20</v>
      </c>
      <c r="BE59" s="57" t="str">
        <f>IF(ISBLANK(BC56),"",SUM(BE57:BE58))</f>
        <v/>
      </c>
      <c r="BF59" s="90"/>
      <c r="BG59" s="91"/>
      <c r="BH59" s="96"/>
      <c r="BI59" s="97"/>
      <c r="BJ59" s="96"/>
      <c r="BK59" s="97"/>
      <c r="BL59" s="96"/>
      <c r="BM59" s="97"/>
      <c r="BN59" s="96"/>
      <c r="BO59" s="97"/>
      <c r="BP59" s="96"/>
      <c r="BQ59" s="97"/>
      <c r="BR59" s="96"/>
      <c r="BS59" s="97"/>
      <c r="BT59" s="117"/>
      <c r="BU59" s="118"/>
      <c r="BV59" s="104"/>
      <c r="BW59" s="105"/>
      <c r="BX59" s="106"/>
      <c r="BY59" s="84"/>
      <c r="CA59" s="75"/>
    </row>
    <row r="60" spans="1:79" s="69" customFormat="1" ht="18" customHeight="1" x14ac:dyDescent="0.15">
      <c r="A60" s="129">
        <f>BV60</f>
        <v>6</v>
      </c>
      <c r="B60" s="130">
        <v>6</v>
      </c>
      <c r="C60" s="177" t="s">
        <v>49</v>
      </c>
      <c r="D60" s="178"/>
      <c r="E60" s="178"/>
      <c r="F60" s="178"/>
      <c r="G60" s="178"/>
      <c r="H60" s="178"/>
      <c r="I60" s="179"/>
      <c r="J60" s="121" t="s">
        <v>152</v>
      </c>
      <c r="K60" s="122"/>
      <c r="L60" s="125"/>
      <c r="M60" s="121" t="s">
        <v>181</v>
      </c>
      <c r="N60" s="122"/>
      <c r="O60" s="125"/>
      <c r="P60" s="121" t="s">
        <v>72</v>
      </c>
      <c r="Q60" s="122"/>
      <c r="R60" s="125"/>
      <c r="S60" s="121" t="s">
        <v>162</v>
      </c>
      <c r="T60" s="122"/>
      <c r="U60" s="125"/>
      <c r="V60" s="121" t="s">
        <v>67</v>
      </c>
      <c r="W60" s="122"/>
      <c r="X60" s="125"/>
      <c r="Y60" s="121"/>
      <c r="Z60" s="122"/>
      <c r="AA60" s="125"/>
      <c r="AB60" s="121" t="s">
        <v>81</v>
      </c>
      <c r="AC60" s="122"/>
      <c r="AD60" s="125"/>
      <c r="AE60" s="121"/>
      <c r="AF60" s="122"/>
      <c r="AG60" s="125"/>
      <c r="AH60" s="121" t="s">
        <v>122</v>
      </c>
      <c r="AI60" s="122"/>
      <c r="AJ60" s="125"/>
      <c r="AK60" s="121"/>
      <c r="AL60" s="122"/>
      <c r="AM60" s="125"/>
      <c r="AN60" s="38"/>
      <c r="AO60" s="39"/>
      <c r="AP60" s="39"/>
      <c r="AQ60" s="39"/>
      <c r="AR60" s="39"/>
      <c r="AS60" s="40"/>
      <c r="AT60" s="126" t="s">
        <v>67</v>
      </c>
      <c r="AU60" s="127"/>
      <c r="AV60" s="128"/>
      <c r="AW60" s="121"/>
      <c r="AX60" s="122"/>
      <c r="AY60" s="125"/>
      <c r="AZ60" s="126" t="s">
        <v>146</v>
      </c>
      <c r="BA60" s="127"/>
      <c r="BB60" s="128"/>
      <c r="BC60" s="121"/>
      <c r="BD60" s="122"/>
      <c r="BE60" s="125"/>
      <c r="BF60" s="86">
        <f>SUM(BH60:BM63)</f>
        <v>9</v>
      </c>
      <c r="BG60" s="87"/>
      <c r="BH60" s="92">
        <f>COUNTIF(J60:BE60,"○")</f>
        <v>3</v>
      </c>
      <c r="BI60" s="93"/>
      <c r="BJ60" s="92">
        <f>COUNTIF(J60:BE60,"△")</f>
        <v>1</v>
      </c>
      <c r="BK60" s="93"/>
      <c r="BL60" s="92">
        <f>COUNTIF(J60:BE60,"●")</f>
        <v>5</v>
      </c>
      <c r="BM60" s="93"/>
      <c r="BN60" s="92">
        <f>BH60*3+BJ60*1</f>
        <v>10</v>
      </c>
      <c r="BO60" s="93"/>
      <c r="BP60" s="92">
        <f>SUM(J63,P63,V63,AB63,M63,S63,Y63,AE63,AH63,AK63,AZ63,BC63,AN63,AQ63,AT63,AW63)</f>
        <v>16</v>
      </c>
      <c r="BQ60" s="93"/>
      <c r="BR60" s="92">
        <f>SUM(L63,R63,X63,AD63,O63,U63,AA63,AG63,AJ63,AM63,BB63,BE63,AP63,AS63,AV63,AY63)</f>
        <v>28</v>
      </c>
      <c r="BS60" s="93"/>
      <c r="BT60" s="113">
        <f>BP60-BR60</f>
        <v>-12</v>
      </c>
      <c r="BU60" s="114"/>
      <c r="BV60" s="98">
        <f>IF(ISBLANK(B60),"",RANK(BY60,$BY$40:$BY$71) )</f>
        <v>6</v>
      </c>
      <c r="BW60" s="99"/>
      <c r="BX60" s="100"/>
      <c r="BY60" s="84">
        <f>BN60*10000+BT60*100+BP60</f>
        <v>98816</v>
      </c>
      <c r="CA60" s="75"/>
    </row>
    <row r="61" spans="1:79" s="69" customFormat="1" ht="10.5" customHeight="1" x14ac:dyDescent="0.15">
      <c r="A61" s="129"/>
      <c r="B61" s="130"/>
      <c r="C61" s="180"/>
      <c r="D61" s="181"/>
      <c r="E61" s="181"/>
      <c r="F61" s="181"/>
      <c r="G61" s="181"/>
      <c r="H61" s="181"/>
      <c r="I61" s="182"/>
      <c r="J61" s="58">
        <f>IF(ISBLANK(J60),"",AP41)</f>
        <v>1</v>
      </c>
      <c r="K61" s="59" t="s">
        <v>18</v>
      </c>
      <c r="L61" s="60">
        <f>IF(ISBLANK(J60),"",AN41)</f>
        <v>1</v>
      </c>
      <c r="M61" s="58">
        <f>IF(ISBLANK(M60),"",AS41)</f>
        <v>2</v>
      </c>
      <c r="N61" s="59" t="s">
        <v>18</v>
      </c>
      <c r="O61" s="60">
        <f>IF(ISBLANK(M60),"",AQ41)</f>
        <v>2</v>
      </c>
      <c r="P61" s="58">
        <f>IF(ISBLANK(P60),"",AP45)</f>
        <v>0</v>
      </c>
      <c r="Q61" s="59" t="s">
        <v>18</v>
      </c>
      <c r="R61" s="60">
        <f>IF(ISBLANK(P60),"",AN45)</f>
        <v>2</v>
      </c>
      <c r="S61" s="58">
        <f>IF(ISBLANK(S60),"",AS45)</f>
        <v>0</v>
      </c>
      <c r="T61" s="59" t="s">
        <v>18</v>
      </c>
      <c r="U61" s="60">
        <f>IF(ISBLANK(S60),"",AQ45)</f>
        <v>3</v>
      </c>
      <c r="V61" s="58">
        <f>IF(ISBLANK(V60),"",AP49)</f>
        <v>1</v>
      </c>
      <c r="W61" s="59" t="s">
        <v>18</v>
      </c>
      <c r="X61" s="60">
        <f>IF(ISBLANK(V60),"",AN49)</f>
        <v>5</v>
      </c>
      <c r="Y61" s="58" t="str">
        <f>IF(ISBLANK(Y60),"",AS49)</f>
        <v/>
      </c>
      <c r="Z61" s="59" t="s">
        <v>18</v>
      </c>
      <c r="AA61" s="60" t="str">
        <f>IF(ISBLANK(Y60),"",AQ49)</f>
        <v/>
      </c>
      <c r="AB61" s="58">
        <f>IF(ISBLANK(AB60),"",AP53)</f>
        <v>0</v>
      </c>
      <c r="AC61" s="59" t="s">
        <v>18</v>
      </c>
      <c r="AD61" s="60">
        <f>IF(ISBLANK(AB60),"",AN53)</f>
        <v>3</v>
      </c>
      <c r="AE61" s="58" t="str">
        <f>IF(ISBLANK(AE60),"",AS53)</f>
        <v/>
      </c>
      <c r="AF61" s="59" t="s">
        <v>18</v>
      </c>
      <c r="AG61" s="60" t="str">
        <f>IF(ISBLANK(AE60),"",AQ53)</f>
        <v/>
      </c>
      <c r="AH61" s="58">
        <f>IF(ISBLANK(AH60),"",AP57)</f>
        <v>1</v>
      </c>
      <c r="AI61" s="59" t="s">
        <v>18</v>
      </c>
      <c r="AJ61" s="60">
        <f>IF(ISBLANK(AH60),"",AN57)</f>
        <v>0</v>
      </c>
      <c r="AK61" s="58" t="str">
        <f>IF(ISBLANK(AK60),"",AS57)</f>
        <v/>
      </c>
      <c r="AL61" s="59" t="s">
        <v>18</v>
      </c>
      <c r="AM61" s="60" t="str">
        <f>IF(ISBLANK(AK60),"",AQ57)</f>
        <v/>
      </c>
      <c r="AN61" s="44"/>
      <c r="AO61" s="45"/>
      <c r="AP61" s="45"/>
      <c r="AQ61" s="45"/>
      <c r="AR61" s="45"/>
      <c r="AS61" s="46"/>
      <c r="AT61" s="72">
        <v>0</v>
      </c>
      <c r="AU61" s="71" t="s">
        <v>18</v>
      </c>
      <c r="AV61" s="73">
        <v>2</v>
      </c>
      <c r="AW61" s="47"/>
      <c r="AX61" s="48" t="s">
        <v>18</v>
      </c>
      <c r="AY61" s="49"/>
      <c r="AZ61" s="72">
        <v>1</v>
      </c>
      <c r="BA61" s="71" t="s">
        <v>18</v>
      </c>
      <c r="BB61" s="73">
        <v>1</v>
      </c>
      <c r="BC61" s="47"/>
      <c r="BD61" s="48" t="s">
        <v>18</v>
      </c>
      <c r="BE61" s="49"/>
      <c r="BF61" s="88"/>
      <c r="BG61" s="89"/>
      <c r="BH61" s="94"/>
      <c r="BI61" s="95"/>
      <c r="BJ61" s="94"/>
      <c r="BK61" s="95"/>
      <c r="BL61" s="94"/>
      <c r="BM61" s="95"/>
      <c r="BN61" s="94"/>
      <c r="BO61" s="95"/>
      <c r="BP61" s="94"/>
      <c r="BQ61" s="95"/>
      <c r="BR61" s="94"/>
      <c r="BS61" s="95"/>
      <c r="BT61" s="115"/>
      <c r="BU61" s="116"/>
      <c r="BV61" s="101"/>
      <c r="BW61" s="102"/>
      <c r="BX61" s="103"/>
      <c r="BY61" s="84"/>
      <c r="CA61" s="75"/>
    </row>
    <row r="62" spans="1:79" s="69" customFormat="1" ht="10.5" customHeight="1" x14ac:dyDescent="0.15">
      <c r="A62" s="129"/>
      <c r="B62" s="130"/>
      <c r="C62" s="180"/>
      <c r="D62" s="181"/>
      <c r="E62" s="181"/>
      <c r="F62" s="181"/>
      <c r="G62" s="181"/>
      <c r="H62" s="181"/>
      <c r="I62" s="182"/>
      <c r="J62" s="58">
        <f>IF(ISBLANK(J60),"",AP42)</f>
        <v>2</v>
      </c>
      <c r="K62" s="59" t="s">
        <v>19</v>
      </c>
      <c r="L62" s="60">
        <f>IF(ISBLANK(J60),"",AN42)</f>
        <v>0</v>
      </c>
      <c r="M62" s="58">
        <f>IF(ISBLANK(M60),"",AS42)</f>
        <v>3</v>
      </c>
      <c r="N62" s="59" t="s">
        <v>19</v>
      </c>
      <c r="O62" s="60">
        <f>IF(ISBLANK(M60),"",AQ42)</f>
        <v>0</v>
      </c>
      <c r="P62" s="58">
        <f>IF(ISBLANK(P60),"",AP46)</f>
        <v>1</v>
      </c>
      <c r="Q62" s="59" t="s">
        <v>19</v>
      </c>
      <c r="R62" s="60">
        <f>IF(ISBLANK(P60),"",AN46)</f>
        <v>4</v>
      </c>
      <c r="S62" s="58">
        <f>IF(ISBLANK(S60),"",AS46)</f>
        <v>1</v>
      </c>
      <c r="T62" s="59" t="s">
        <v>19</v>
      </c>
      <c r="U62" s="60">
        <f>IF(ISBLANK(S60),"",AQ46)</f>
        <v>0</v>
      </c>
      <c r="V62" s="58">
        <f>IF(ISBLANK(V60),"",AP50)</f>
        <v>0</v>
      </c>
      <c r="W62" s="59" t="s">
        <v>19</v>
      </c>
      <c r="X62" s="60">
        <f>IF(ISBLANK(V60),"",AN50)</f>
        <v>1</v>
      </c>
      <c r="Y62" s="58" t="str">
        <f>IF(ISBLANK(Y60),"",AS50)</f>
        <v/>
      </c>
      <c r="Z62" s="59" t="s">
        <v>19</v>
      </c>
      <c r="AA62" s="60" t="str">
        <f>IF(ISBLANK(Y60),"",AQ50)</f>
        <v/>
      </c>
      <c r="AB62" s="58">
        <f>IF(ISBLANK(AB60),"",AP54)</f>
        <v>0</v>
      </c>
      <c r="AC62" s="59" t="s">
        <v>19</v>
      </c>
      <c r="AD62" s="60">
        <f>IF(ISBLANK(AB60),"",AN54)</f>
        <v>1</v>
      </c>
      <c r="AE62" s="58" t="str">
        <f>IF(ISBLANK(AE60),"",AS54)</f>
        <v/>
      </c>
      <c r="AF62" s="59" t="s">
        <v>19</v>
      </c>
      <c r="AG62" s="60" t="str">
        <f>IF(ISBLANK(AE60),"",AQ54)</f>
        <v/>
      </c>
      <c r="AH62" s="58">
        <f>IF(ISBLANK(AH60),"",AP58)</f>
        <v>1</v>
      </c>
      <c r="AI62" s="59" t="s">
        <v>19</v>
      </c>
      <c r="AJ62" s="60">
        <f>IF(ISBLANK(AH60),"",AN58)</f>
        <v>0</v>
      </c>
      <c r="AK62" s="58" t="str">
        <f>IF(ISBLANK(AK60),"",AS58)</f>
        <v/>
      </c>
      <c r="AL62" s="59" t="s">
        <v>19</v>
      </c>
      <c r="AM62" s="60" t="str">
        <f>IF(ISBLANK(AK60),"",AQ58)</f>
        <v/>
      </c>
      <c r="AN62" s="44"/>
      <c r="AO62" s="45"/>
      <c r="AP62" s="45"/>
      <c r="AQ62" s="45"/>
      <c r="AR62" s="45"/>
      <c r="AS62" s="46"/>
      <c r="AT62" s="70">
        <v>1</v>
      </c>
      <c r="AU62" s="71" t="s">
        <v>19</v>
      </c>
      <c r="AV62" s="74">
        <v>2</v>
      </c>
      <c r="AW62" s="50"/>
      <c r="AX62" s="48" t="s">
        <v>19</v>
      </c>
      <c r="AY62" s="51"/>
      <c r="AZ62" s="70">
        <v>1</v>
      </c>
      <c r="BA62" s="71" t="s">
        <v>19</v>
      </c>
      <c r="BB62" s="74">
        <v>1</v>
      </c>
      <c r="BC62" s="50"/>
      <c r="BD62" s="48" t="s">
        <v>19</v>
      </c>
      <c r="BE62" s="51"/>
      <c r="BF62" s="88"/>
      <c r="BG62" s="89"/>
      <c r="BH62" s="94"/>
      <c r="BI62" s="95"/>
      <c r="BJ62" s="94"/>
      <c r="BK62" s="95"/>
      <c r="BL62" s="94"/>
      <c r="BM62" s="95"/>
      <c r="BN62" s="94"/>
      <c r="BO62" s="95"/>
      <c r="BP62" s="94"/>
      <c r="BQ62" s="95"/>
      <c r="BR62" s="94"/>
      <c r="BS62" s="95"/>
      <c r="BT62" s="115"/>
      <c r="BU62" s="116"/>
      <c r="BV62" s="101"/>
      <c r="BW62" s="102"/>
      <c r="BX62" s="103"/>
      <c r="BY62" s="84"/>
      <c r="CA62" s="75"/>
    </row>
    <row r="63" spans="1:79" s="69" customFormat="1" ht="10.5" customHeight="1" x14ac:dyDescent="0.15">
      <c r="A63" s="129"/>
      <c r="B63" s="130"/>
      <c r="C63" s="183"/>
      <c r="D63" s="184"/>
      <c r="E63" s="184"/>
      <c r="F63" s="184"/>
      <c r="G63" s="184"/>
      <c r="H63" s="184"/>
      <c r="I63" s="185"/>
      <c r="J63" s="55">
        <f>IF(ISBLANK(J60),"",SUM(J61:J62))</f>
        <v>3</v>
      </c>
      <c r="K63" s="56" t="s">
        <v>20</v>
      </c>
      <c r="L63" s="57">
        <f>IF(ISBLANK(J60),"",SUM(L61:L62))</f>
        <v>1</v>
      </c>
      <c r="M63" s="55">
        <f>IF(ISBLANK(M60),"",SUM(M61:M62))</f>
        <v>5</v>
      </c>
      <c r="N63" s="56" t="s">
        <v>20</v>
      </c>
      <c r="O63" s="57">
        <f>IF(ISBLANK(M60),"",SUM(O61:O62))</f>
        <v>2</v>
      </c>
      <c r="P63" s="55">
        <f>IF(ISBLANK(P60),"",SUM(P61:P62))</f>
        <v>1</v>
      </c>
      <c r="Q63" s="56" t="s">
        <v>20</v>
      </c>
      <c r="R63" s="57">
        <f>IF(ISBLANK(P60),"",SUM(R61:R62))</f>
        <v>6</v>
      </c>
      <c r="S63" s="55">
        <f>IF(ISBLANK(S60),"",SUM(S61:S62))</f>
        <v>1</v>
      </c>
      <c r="T63" s="56" t="s">
        <v>20</v>
      </c>
      <c r="U63" s="57">
        <f>IF(ISBLANK(S60),"",SUM(U61:U62))</f>
        <v>3</v>
      </c>
      <c r="V63" s="55">
        <f>IF(ISBLANK(V60),"",SUM(V61:V62))</f>
        <v>1</v>
      </c>
      <c r="W63" s="56" t="s">
        <v>20</v>
      </c>
      <c r="X63" s="57">
        <f>IF(ISBLANK(V60),"",SUM(X61:X62))</f>
        <v>6</v>
      </c>
      <c r="Y63" s="55" t="str">
        <f>IF(ISBLANK(Y60),"",SUM(Y61:Y62))</f>
        <v/>
      </c>
      <c r="Z63" s="56" t="s">
        <v>20</v>
      </c>
      <c r="AA63" s="57" t="str">
        <f>IF(ISBLANK(Y60),"",SUM(AA61:AA62))</f>
        <v/>
      </c>
      <c r="AB63" s="55">
        <f>IF(ISBLANK(AB60),"",SUM(AB61:AB62))</f>
        <v>0</v>
      </c>
      <c r="AC63" s="56" t="s">
        <v>20</v>
      </c>
      <c r="AD63" s="57">
        <f>IF(ISBLANK(AB60),"",SUM(AD61:AD62))</f>
        <v>4</v>
      </c>
      <c r="AE63" s="55" t="str">
        <f>IF(ISBLANK(AE60),"",SUM(AE61:AE62))</f>
        <v/>
      </c>
      <c r="AF63" s="56" t="s">
        <v>20</v>
      </c>
      <c r="AG63" s="57" t="str">
        <f>IF(ISBLANK(AE60),"",SUM(AG61:AG62))</f>
        <v/>
      </c>
      <c r="AH63" s="55">
        <f>IF(ISBLANK(AH60),"",SUM(AH61:AH62))</f>
        <v>2</v>
      </c>
      <c r="AI63" s="56" t="s">
        <v>20</v>
      </c>
      <c r="AJ63" s="57">
        <f>IF(ISBLANK(AH60),"",SUM(AJ61:AJ62))</f>
        <v>0</v>
      </c>
      <c r="AK63" s="55" t="str">
        <f>IF(ISBLANK(AK60),"",SUM(AK61:AK62))</f>
        <v/>
      </c>
      <c r="AL63" s="56" t="s">
        <v>20</v>
      </c>
      <c r="AM63" s="57" t="str">
        <f>IF(ISBLANK(AK60),"",SUM(AM61:AM62))</f>
        <v/>
      </c>
      <c r="AN63" s="52"/>
      <c r="AO63" s="53"/>
      <c r="AP63" s="53"/>
      <c r="AQ63" s="53"/>
      <c r="AR63" s="53"/>
      <c r="AS63" s="54"/>
      <c r="AT63" s="55">
        <f>IF(ISBLANK(AT60),"",SUM(AT61:AT62))</f>
        <v>1</v>
      </c>
      <c r="AU63" s="56" t="s">
        <v>20</v>
      </c>
      <c r="AV63" s="57">
        <f>IF(ISBLANK(AT60),"",SUM(AV61:AV62))</f>
        <v>4</v>
      </c>
      <c r="AW63" s="55" t="str">
        <f>IF(ISBLANK(AW60),"",SUM(AW61:AW62))</f>
        <v/>
      </c>
      <c r="AX63" s="56" t="s">
        <v>20</v>
      </c>
      <c r="AY63" s="57" t="str">
        <f>IF(ISBLANK(AW60),"",SUM(AY61:AY62))</f>
        <v/>
      </c>
      <c r="AZ63" s="55">
        <f>IF(ISBLANK(AZ60),"",SUM(AZ61:AZ62))</f>
        <v>2</v>
      </c>
      <c r="BA63" s="56" t="s">
        <v>20</v>
      </c>
      <c r="BB63" s="57">
        <f>IF(ISBLANK(AZ60),"",SUM(BB61:BB62))</f>
        <v>2</v>
      </c>
      <c r="BC63" s="55" t="str">
        <f>IF(ISBLANK(BC60),"",SUM(BC61:BC62))</f>
        <v/>
      </c>
      <c r="BD63" s="56" t="s">
        <v>20</v>
      </c>
      <c r="BE63" s="57" t="str">
        <f>IF(ISBLANK(BC60),"",SUM(BE61:BE62))</f>
        <v/>
      </c>
      <c r="BF63" s="90"/>
      <c r="BG63" s="91"/>
      <c r="BH63" s="96"/>
      <c r="BI63" s="97"/>
      <c r="BJ63" s="96"/>
      <c r="BK63" s="97"/>
      <c r="BL63" s="96"/>
      <c r="BM63" s="97"/>
      <c r="BN63" s="96"/>
      <c r="BO63" s="97"/>
      <c r="BP63" s="96"/>
      <c r="BQ63" s="97"/>
      <c r="BR63" s="96"/>
      <c r="BS63" s="97"/>
      <c r="BT63" s="117"/>
      <c r="BU63" s="118"/>
      <c r="BV63" s="104"/>
      <c r="BW63" s="105"/>
      <c r="BX63" s="106"/>
      <c r="BY63" s="84"/>
      <c r="CA63" s="75"/>
    </row>
    <row r="64" spans="1:79" s="69" customFormat="1" ht="18" customHeight="1" x14ac:dyDescent="0.15">
      <c r="A64" s="129">
        <f>BV64</f>
        <v>5</v>
      </c>
      <c r="B64" s="130">
        <v>7</v>
      </c>
      <c r="C64" s="177" t="s">
        <v>46</v>
      </c>
      <c r="D64" s="178"/>
      <c r="E64" s="178"/>
      <c r="F64" s="178"/>
      <c r="G64" s="178"/>
      <c r="H64" s="178"/>
      <c r="I64" s="179"/>
      <c r="J64" s="121" t="s">
        <v>121</v>
      </c>
      <c r="K64" s="122"/>
      <c r="L64" s="125"/>
      <c r="M64" s="121" t="s">
        <v>162</v>
      </c>
      <c r="N64" s="122"/>
      <c r="O64" s="125"/>
      <c r="P64" s="121" t="s">
        <v>153</v>
      </c>
      <c r="Q64" s="122"/>
      <c r="R64" s="125"/>
      <c r="S64" s="121"/>
      <c r="T64" s="122"/>
      <c r="U64" s="125"/>
      <c r="V64" s="121" t="s">
        <v>128</v>
      </c>
      <c r="W64" s="122"/>
      <c r="X64" s="125"/>
      <c r="Y64" s="121"/>
      <c r="Z64" s="122"/>
      <c r="AA64" s="125"/>
      <c r="AB64" s="121" t="s">
        <v>72</v>
      </c>
      <c r="AC64" s="122"/>
      <c r="AD64" s="125"/>
      <c r="AE64" s="121"/>
      <c r="AF64" s="122"/>
      <c r="AG64" s="125"/>
      <c r="AH64" s="121" t="s">
        <v>78</v>
      </c>
      <c r="AI64" s="122"/>
      <c r="AJ64" s="125"/>
      <c r="AK64" s="121"/>
      <c r="AL64" s="122"/>
      <c r="AM64" s="125"/>
      <c r="AN64" s="121" t="s">
        <v>68</v>
      </c>
      <c r="AO64" s="122"/>
      <c r="AP64" s="125"/>
      <c r="AQ64" s="121"/>
      <c r="AR64" s="122"/>
      <c r="AS64" s="125"/>
      <c r="AT64" s="38"/>
      <c r="AU64" s="39"/>
      <c r="AV64" s="39"/>
      <c r="AW64" s="39"/>
      <c r="AX64" s="39"/>
      <c r="AY64" s="40"/>
      <c r="AZ64" s="126" t="s">
        <v>101</v>
      </c>
      <c r="BA64" s="127"/>
      <c r="BB64" s="128"/>
      <c r="BC64" s="121"/>
      <c r="BD64" s="122"/>
      <c r="BE64" s="125"/>
      <c r="BF64" s="86">
        <f>SUM(BH64:BM67)</f>
        <v>8</v>
      </c>
      <c r="BG64" s="87"/>
      <c r="BH64" s="92">
        <f>COUNTIF(J64:BE64,"○")</f>
        <v>3</v>
      </c>
      <c r="BI64" s="93"/>
      <c r="BJ64" s="92">
        <f>COUNTIF(J64:BE64,"△")</f>
        <v>1</v>
      </c>
      <c r="BK64" s="93"/>
      <c r="BL64" s="92">
        <f>COUNTIF(J64:BE64,"●")</f>
        <v>4</v>
      </c>
      <c r="BM64" s="93"/>
      <c r="BN64" s="92">
        <f>BH64*3+BJ64*1</f>
        <v>10</v>
      </c>
      <c r="BO64" s="93"/>
      <c r="BP64" s="92">
        <f>SUM(J67,P67,V67,AB67,M67,S67,Y67,AE67,AH67,AK67,AZ67,BC67,AN67,AQ67,AT67,AW67)</f>
        <v>12</v>
      </c>
      <c r="BQ64" s="93"/>
      <c r="BR64" s="92">
        <f>SUM(L67,R67,X67,AD67,O67,U67,AA67,AG67,AJ67,AM67,BB67,BE67,AP67,AS67,AV67,AY67)</f>
        <v>13</v>
      </c>
      <c r="BS64" s="93"/>
      <c r="BT64" s="113">
        <f>BP64-BR64</f>
        <v>-1</v>
      </c>
      <c r="BU64" s="114"/>
      <c r="BV64" s="98">
        <f>IF(ISBLANK(B64),"",RANK(BY64,$BY$40:$BY$71) )</f>
        <v>5</v>
      </c>
      <c r="BW64" s="99"/>
      <c r="BX64" s="100"/>
      <c r="BY64" s="84">
        <f>BN64*10000+BT64*100+BP64</f>
        <v>99912</v>
      </c>
      <c r="CA64" s="75"/>
    </row>
    <row r="65" spans="1:79" s="69" customFormat="1" ht="10.5" customHeight="1" x14ac:dyDescent="0.15">
      <c r="A65" s="129"/>
      <c r="B65" s="130"/>
      <c r="C65" s="180"/>
      <c r="D65" s="181"/>
      <c r="E65" s="181"/>
      <c r="F65" s="181"/>
      <c r="G65" s="181"/>
      <c r="H65" s="181"/>
      <c r="I65" s="182"/>
      <c r="J65" s="58">
        <f>IF(ISBLANK(J64),"",AV41)</f>
        <v>0</v>
      </c>
      <c r="K65" s="59" t="s">
        <v>18</v>
      </c>
      <c r="L65" s="60">
        <f>IF(ISBLANK(J64),"",AT41)</f>
        <v>0</v>
      </c>
      <c r="M65" s="58">
        <f>IF(ISBLANK(M64),"",AY41)</f>
        <v>0</v>
      </c>
      <c r="N65" s="59" t="s">
        <v>18</v>
      </c>
      <c r="O65" s="60">
        <f>IF(ISBLANK(M64),"",AW41)</f>
        <v>1</v>
      </c>
      <c r="P65" s="58">
        <f>IF(ISBLANK(P64),"",AV45)</f>
        <v>0</v>
      </c>
      <c r="Q65" s="59" t="s">
        <v>18</v>
      </c>
      <c r="R65" s="60">
        <f>IF(ISBLANK(P64),"",AT45)</f>
        <v>0</v>
      </c>
      <c r="S65" s="58" t="str">
        <f>IF(ISBLANK(S64),"",AY45)</f>
        <v/>
      </c>
      <c r="T65" s="59" t="s">
        <v>18</v>
      </c>
      <c r="U65" s="60" t="str">
        <f>IF(ISBLANK(S64),"",AW45)</f>
        <v/>
      </c>
      <c r="V65" s="58">
        <f>IF(ISBLANK(V64),"",AV49)</f>
        <v>0</v>
      </c>
      <c r="W65" s="59" t="s">
        <v>18</v>
      </c>
      <c r="X65" s="60">
        <f>IF(ISBLANK(V64),"",AT49)</f>
        <v>0</v>
      </c>
      <c r="Y65" s="58" t="str">
        <f>IF(ISBLANK(Y64),"",AY49)</f>
        <v/>
      </c>
      <c r="Z65" s="59" t="s">
        <v>18</v>
      </c>
      <c r="AA65" s="60" t="str">
        <f>IF(ISBLANK(Y64),"",AW49)</f>
        <v/>
      </c>
      <c r="AB65" s="58">
        <f>IF(ISBLANK(AB64),"",AV53)</f>
        <v>0</v>
      </c>
      <c r="AC65" s="59" t="s">
        <v>18</v>
      </c>
      <c r="AD65" s="60">
        <f>IF(ISBLANK(AB64),"",AT53)</f>
        <v>1</v>
      </c>
      <c r="AE65" s="58" t="str">
        <f>IF(ISBLANK(AE64),"",AY53)</f>
        <v/>
      </c>
      <c r="AF65" s="59" t="s">
        <v>18</v>
      </c>
      <c r="AG65" s="60" t="str">
        <f>IF(ISBLANK(AE64),"",AW53)</f>
        <v/>
      </c>
      <c r="AH65" s="58">
        <f>IF(ISBLANK(AH64),"",AV57)</f>
        <v>3</v>
      </c>
      <c r="AI65" s="59" t="s">
        <v>18</v>
      </c>
      <c r="AJ65" s="60">
        <f>IF(ISBLANK(AH64),"",AT57)</f>
        <v>1</v>
      </c>
      <c r="AK65" s="58" t="str">
        <f>IF(ISBLANK(AK64),"",AY57)</f>
        <v/>
      </c>
      <c r="AL65" s="59" t="s">
        <v>18</v>
      </c>
      <c r="AM65" s="60" t="str">
        <f>IF(ISBLANK(AK64),"",AW57)</f>
        <v/>
      </c>
      <c r="AN65" s="58">
        <f>IF(ISBLANK(AN64),"",AV61)</f>
        <v>2</v>
      </c>
      <c r="AO65" s="59" t="s">
        <v>18</v>
      </c>
      <c r="AP65" s="60">
        <f>IF(ISBLANK(AN64),"",AT61)</f>
        <v>0</v>
      </c>
      <c r="AQ65" s="58" t="str">
        <f>IF(ISBLANK(AQ64),"",AY61)</f>
        <v/>
      </c>
      <c r="AR65" s="59" t="s">
        <v>18</v>
      </c>
      <c r="AS65" s="60" t="str">
        <f>IF(ISBLANK(AQ64),"",AW61)</f>
        <v/>
      </c>
      <c r="AT65" s="44"/>
      <c r="AU65" s="45"/>
      <c r="AV65" s="45"/>
      <c r="AW65" s="45"/>
      <c r="AX65" s="45"/>
      <c r="AY65" s="46"/>
      <c r="AZ65" s="72">
        <v>2</v>
      </c>
      <c r="BA65" s="71" t="s">
        <v>18</v>
      </c>
      <c r="BB65" s="73">
        <v>1</v>
      </c>
      <c r="BC65" s="47"/>
      <c r="BD65" s="48" t="s">
        <v>18</v>
      </c>
      <c r="BE65" s="49"/>
      <c r="BF65" s="88"/>
      <c r="BG65" s="89"/>
      <c r="BH65" s="94"/>
      <c r="BI65" s="95"/>
      <c r="BJ65" s="94"/>
      <c r="BK65" s="95"/>
      <c r="BL65" s="94"/>
      <c r="BM65" s="95"/>
      <c r="BN65" s="94"/>
      <c r="BO65" s="95"/>
      <c r="BP65" s="94"/>
      <c r="BQ65" s="95"/>
      <c r="BR65" s="94"/>
      <c r="BS65" s="95"/>
      <c r="BT65" s="115"/>
      <c r="BU65" s="116"/>
      <c r="BV65" s="101"/>
      <c r="BW65" s="102"/>
      <c r="BX65" s="103"/>
      <c r="BY65" s="84"/>
      <c r="CA65" s="75"/>
    </row>
    <row r="66" spans="1:79" s="69" customFormat="1" ht="10.5" customHeight="1" x14ac:dyDescent="0.15">
      <c r="A66" s="129"/>
      <c r="B66" s="130"/>
      <c r="C66" s="180"/>
      <c r="D66" s="181"/>
      <c r="E66" s="181"/>
      <c r="F66" s="181"/>
      <c r="G66" s="181"/>
      <c r="H66" s="181"/>
      <c r="I66" s="182"/>
      <c r="J66" s="58">
        <f>IF(ISBLANK(J64),"",AV42)</f>
        <v>0</v>
      </c>
      <c r="K66" s="59" t="s">
        <v>19</v>
      </c>
      <c r="L66" s="60">
        <f>IF(ISBLANK(J64),"",AT42)</f>
        <v>1</v>
      </c>
      <c r="M66" s="58">
        <f>IF(ISBLANK(M64),"",AY42)</f>
        <v>0</v>
      </c>
      <c r="N66" s="59" t="s">
        <v>19</v>
      </c>
      <c r="O66" s="60">
        <f>IF(ISBLANK(M64),"",AW42)</f>
        <v>2</v>
      </c>
      <c r="P66" s="58">
        <f>IF(ISBLANK(P64),"",AV46)</f>
        <v>0</v>
      </c>
      <c r="Q66" s="59" t="s">
        <v>19</v>
      </c>
      <c r="R66" s="60">
        <f>IF(ISBLANK(P64),"",AT46)</f>
        <v>2</v>
      </c>
      <c r="S66" s="58" t="str">
        <f>IF(ISBLANK(S64),"",AY46)</f>
        <v/>
      </c>
      <c r="T66" s="59" t="s">
        <v>19</v>
      </c>
      <c r="U66" s="60" t="str">
        <f>IF(ISBLANK(S64),"",AW46)</f>
        <v/>
      </c>
      <c r="V66" s="58">
        <f>IF(ISBLANK(V64),"",AV50)</f>
        <v>0</v>
      </c>
      <c r="W66" s="59" t="s">
        <v>19</v>
      </c>
      <c r="X66" s="60">
        <f>IF(ISBLANK(V64),"",AT50)</f>
        <v>0</v>
      </c>
      <c r="Y66" s="58" t="str">
        <f>IF(ISBLANK(Y64),"",AY50)</f>
        <v/>
      </c>
      <c r="Z66" s="59" t="s">
        <v>19</v>
      </c>
      <c r="AA66" s="60" t="str">
        <f>IF(ISBLANK(Y64),"",AW50)</f>
        <v/>
      </c>
      <c r="AB66" s="58">
        <f>IF(ISBLANK(AB64),"",AV54)</f>
        <v>0</v>
      </c>
      <c r="AC66" s="59" t="s">
        <v>19</v>
      </c>
      <c r="AD66" s="60">
        <f>IF(ISBLANK(AB64),"",AT54)</f>
        <v>2</v>
      </c>
      <c r="AE66" s="58" t="str">
        <f>IF(ISBLANK(AE64),"",AY54)</f>
        <v/>
      </c>
      <c r="AF66" s="59" t="s">
        <v>19</v>
      </c>
      <c r="AG66" s="60" t="str">
        <f>IF(ISBLANK(AE64),"",AW54)</f>
        <v/>
      </c>
      <c r="AH66" s="58">
        <f>IF(ISBLANK(AH64),"",AV58)</f>
        <v>2</v>
      </c>
      <c r="AI66" s="59" t="s">
        <v>19</v>
      </c>
      <c r="AJ66" s="60">
        <f>IF(ISBLANK(AH64),"",AT58)</f>
        <v>0</v>
      </c>
      <c r="AK66" s="58" t="str">
        <f>IF(ISBLANK(AK64),"",AY58)</f>
        <v/>
      </c>
      <c r="AL66" s="59" t="s">
        <v>19</v>
      </c>
      <c r="AM66" s="60" t="str">
        <f>IF(ISBLANK(AK64),"",AW58)</f>
        <v/>
      </c>
      <c r="AN66" s="58">
        <f>IF(ISBLANK(AN64),"",AV62)</f>
        <v>2</v>
      </c>
      <c r="AO66" s="59" t="s">
        <v>19</v>
      </c>
      <c r="AP66" s="60">
        <f>IF(ISBLANK(AN64),"",AT62)</f>
        <v>1</v>
      </c>
      <c r="AQ66" s="58" t="str">
        <f>IF(ISBLANK(AQ64),"",AY62)</f>
        <v/>
      </c>
      <c r="AR66" s="59" t="s">
        <v>19</v>
      </c>
      <c r="AS66" s="60" t="str">
        <f>IF(ISBLANK(AQ64),"",AW62)</f>
        <v/>
      </c>
      <c r="AT66" s="44"/>
      <c r="AU66" s="45"/>
      <c r="AV66" s="45"/>
      <c r="AW66" s="45"/>
      <c r="AX66" s="45"/>
      <c r="AY66" s="46"/>
      <c r="AZ66" s="70">
        <v>1</v>
      </c>
      <c r="BA66" s="71" t="s">
        <v>19</v>
      </c>
      <c r="BB66" s="74">
        <v>1</v>
      </c>
      <c r="BC66" s="50"/>
      <c r="BD66" s="48" t="s">
        <v>19</v>
      </c>
      <c r="BE66" s="51"/>
      <c r="BF66" s="88"/>
      <c r="BG66" s="89"/>
      <c r="BH66" s="94"/>
      <c r="BI66" s="95"/>
      <c r="BJ66" s="94"/>
      <c r="BK66" s="95"/>
      <c r="BL66" s="94"/>
      <c r="BM66" s="95"/>
      <c r="BN66" s="94"/>
      <c r="BO66" s="95"/>
      <c r="BP66" s="94"/>
      <c r="BQ66" s="95"/>
      <c r="BR66" s="94"/>
      <c r="BS66" s="95"/>
      <c r="BT66" s="115"/>
      <c r="BU66" s="116"/>
      <c r="BV66" s="101"/>
      <c r="BW66" s="102"/>
      <c r="BX66" s="103"/>
      <c r="BY66" s="84"/>
      <c r="CA66" s="75"/>
    </row>
    <row r="67" spans="1:79" s="69" customFormat="1" ht="10.5" customHeight="1" x14ac:dyDescent="0.15">
      <c r="A67" s="129"/>
      <c r="B67" s="130"/>
      <c r="C67" s="183"/>
      <c r="D67" s="184"/>
      <c r="E67" s="184"/>
      <c r="F67" s="184"/>
      <c r="G67" s="184"/>
      <c r="H67" s="184"/>
      <c r="I67" s="185"/>
      <c r="J67" s="55">
        <f>IF(ISBLANK(J64),"",SUM(J65:J66))</f>
        <v>0</v>
      </c>
      <c r="K67" s="56" t="s">
        <v>20</v>
      </c>
      <c r="L67" s="57">
        <f>IF(ISBLANK(J64),"",SUM(L65:L66))</f>
        <v>1</v>
      </c>
      <c r="M67" s="55">
        <f>IF(ISBLANK(M64),"",SUM(M65:M66))</f>
        <v>0</v>
      </c>
      <c r="N67" s="56" t="s">
        <v>20</v>
      </c>
      <c r="O67" s="57">
        <f>IF(ISBLANK(M64),"",SUM(O65:O66))</f>
        <v>3</v>
      </c>
      <c r="P67" s="55">
        <f>IF(ISBLANK(P64),"",SUM(P65:P66))</f>
        <v>0</v>
      </c>
      <c r="Q67" s="56" t="s">
        <v>20</v>
      </c>
      <c r="R67" s="57">
        <f>IF(ISBLANK(P64),"",SUM(R65:R66))</f>
        <v>2</v>
      </c>
      <c r="S67" s="55" t="str">
        <f>IF(ISBLANK(S64),"",SUM(S65:S66))</f>
        <v/>
      </c>
      <c r="T67" s="56" t="s">
        <v>20</v>
      </c>
      <c r="U67" s="57" t="str">
        <f>IF(ISBLANK(S64),"",SUM(U65:U66))</f>
        <v/>
      </c>
      <c r="V67" s="55">
        <f>IF(ISBLANK(V64),"",SUM(V65:V66))</f>
        <v>0</v>
      </c>
      <c r="W67" s="56" t="s">
        <v>20</v>
      </c>
      <c r="X67" s="57">
        <f>IF(ISBLANK(V64),"",SUM(X65:X66))</f>
        <v>0</v>
      </c>
      <c r="Y67" s="55" t="str">
        <f>IF(ISBLANK(Y64),"",SUM(Y65:Y66))</f>
        <v/>
      </c>
      <c r="Z67" s="56" t="s">
        <v>20</v>
      </c>
      <c r="AA67" s="57" t="str">
        <f>IF(ISBLANK(Y64),"",SUM(AA65:AA66))</f>
        <v/>
      </c>
      <c r="AB67" s="55">
        <f>IF(ISBLANK(AB64),"",SUM(AB65:AB66))</f>
        <v>0</v>
      </c>
      <c r="AC67" s="56" t="s">
        <v>20</v>
      </c>
      <c r="AD67" s="57">
        <f>IF(ISBLANK(AB64),"",SUM(AD65:AD66))</f>
        <v>3</v>
      </c>
      <c r="AE67" s="55" t="str">
        <f>IF(ISBLANK(AE64),"",SUM(AE65:AE66))</f>
        <v/>
      </c>
      <c r="AF67" s="56" t="s">
        <v>20</v>
      </c>
      <c r="AG67" s="57" t="str">
        <f>IF(ISBLANK(AE64),"",SUM(AG65:AG66))</f>
        <v/>
      </c>
      <c r="AH67" s="55">
        <f>IF(ISBLANK(AH64),"",SUM(AH65:AH66))</f>
        <v>5</v>
      </c>
      <c r="AI67" s="56" t="s">
        <v>20</v>
      </c>
      <c r="AJ67" s="57">
        <f>IF(ISBLANK(AH64),"",SUM(AJ65:AJ66))</f>
        <v>1</v>
      </c>
      <c r="AK67" s="55" t="str">
        <f>IF(ISBLANK(AK64),"",SUM(AK65:AK66))</f>
        <v/>
      </c>
      <c r="AL67" s="56" t="s">
        <v>20</v>
      </c>
      <c r="AM67" s="57" t="str">
        <f>IF(ISBLANK(AK64),"",SUM(AM65:AM66))</f>
        <v/>
      </c>
      <c r="AN67" s="55">
        <f>IF(ISBLANK(AN64),"",SUM(AN65:AN66))</f>
        <v>4</v>
      </c>
      <c r="AO67" s="56" t="s">
        <v>20</v>
      </c>
      <c r="AP67" s="57">
        <f>IF(ISBLANK(AN64),"",SUM(AP65:AP66))</f>
        <v>1</v>
      </c>
      <c r="AQ67" s="55" t="str">
        <f>IF(ISBLANK(AQ64),"",SUM(AQ65:AQ66))</f>
        <v/>
      </c>
      <c r="AR67" s="56" t="s">
        <v>20</v>
      </c>
      <c r="AS67" s="57" t="str">
        <f>IF(ISBLANK(AQ64),"",SUM(AS65:AS66))</f>
        <v/>
      </c>
      <c r="AT67" s="52"/>
      <c r="AU67" s="53"/>
      <c r="AV67" s="53"/>
      <c r="AW67" s="53"/>
      <c r="AX67" s="53"/>
      <c r="AY67" s="54"/>
      <c r="AZ67" s="55">
        <f>IF(ISBLANK(AZ64),"",SUM(AZ65:AZ66))</f>
        <v>3</v>
      </c>
      <c r="BA67" s="56" t="s">
        <v>20</v>
      </c>
      <c r="BB67" s="57">
        <f>IF(ISBLANK(AZ64),"",SUM(BB65:BB66))</f>
        <v>2</v>
      </c>
      <c r="BC67" s="55" t="str">
        <f>IF(ISBLANK(BC64),"",SUM(BC65:BC66))</f>
        <v/>
      </c>
      <c r="BD67" s="56" t="s">
        <v>20</v>
      </c>
      <c r="BE67" s="57" t="str">
        <f>IF(ISBLANK(BC64),"",SUM(BE65:BE66))</f>
        <v/>
      </c>
      <c r="BF67" s="90"/>
      <c r="BG67" s="91"/>
      <c r="BH67" s="96"/>
      <c r="BI67" s="97"/>
      <c r="BJ67" s="96"/>
      <c r="BK67" s="97"/>
      <c r="BL67" s="96"/>
      <c r="BM67" s="97"/>
      <c r="BN67" s="96"/>
      <c r="BO67" s="97"/>
      <c r="BP67" s="96"/>
      <c r="BQ67" s="97"/>
      <c r="BR67" s="96"/>
      <c r="BS67" s="97"/>
      <c r="BT67" s="117"/>
      <c r="BU67" s="118"/>
      <c r="BV67" s="104"/>
      <c r="BW67" s="105"/>
      <c r="BX67" s="106"/>
      <c r="BY67" s="84"/>
      <c r="CA67" s="75"/>
    </row>
    <row r="68" spans="1:79" s="69" customFormat="1" ht="18" customHeight="1" x14ac:dyDescent="0.15">
      <c r="A68" s="129">
        <f>BV68</f>
        <v>7</v>
      </c>
      <c r="B68" s="163">
        <v>8</v>
      </c>
      <c r="C68" s="177" t="s">
        <v>44</v>
      </c>
      <c r="D68" s="178"/>
      <c r="E68" s="178"/>
      <c r="F68" s="178"/>
      <c r="G68" s="178"/>
      <c r="H68" s="178"/>
      <c r="I68" s="179"/>
      <c r="J68" s="121" t="s">
        <v>69</v>
      </c>
      <c r="K68" s="122"/>
      <c r="L68" s="125"/>
      <c r="M68" s="121"/>
      <c r="N68" s="122"/>
      <c r="O68" s="125"/>
      <c r="P68" s="121" t="s">
        <v>106</v>
      </c>
      <c r="Q68" s="122"/>
      <c r="R68" s="125"/>
      <c r="S68" s="121"/>
      <c r="T68" s="122"/>
      <c r="U68" s="125"/>
      <c r="V68" s="121" t="s">
        <v>119</v>
      </c>
      <c r="W68" s="122"/>
      <c r="X68" s="125"/>
      <c r="Y68" s="121"/>
      <c r="Z68" s="122"/>
      <c r="AA68" s="125"/>
      <c r="AB68" s="121" t="s">
        <v>132</v>
      </c>
      <c r="AC68" s="122"/>
      <c r="AD68" s="125"/>
      <c r="AE68" s="121" t="s">
        <v>163</v>
      </c>
      <c r="AF68" s="122"/>
      <c r="AG68" s="125"/>
      <c r="AH68" s="121" t="s">
        <v>153</v>
      </c>
      <c r="AI68" s="122"/>
      <c r="AJ68" s="122"/>
      <c r="AK68" s="121"/>
      <c r="AL68" s="122"/>
      <c r="AM68" s="122"/>
      <c r="AN68" s="121" t="s">
        <v>147</v>
      </c>
      <c r="AO68" s="122"/>
      <c r="AP68" s="122"/>
      <c r="AQ68" s="121"/>
      <c r="AR68" s="122"/>
      <c r="AS68" s="122"/>
      <c r="AT68" s="121" t="s">
        <v>103</v>
      </c>
      <c r="AU68" s="122"/>
      <c r="AV68" s="122"/>
      <c r="AW68" s="121"/>
      <c r="AX68" s="122"/>
      <c r="AY68" s="122"/>
      <c r="AZ68" s="38"/>
      <c r="BA68" s="39"/>
      <c r="BB68" s="39"/>
      <c r="BC68" s="39"/>
      <c r="BD68" s="39"/>
      <c r="BE68" s="40"/>
      <c r="BF68" s="86">
        <f>SUM(BH68:BM71)</f>
        <v>8</v>
      </c>
      <c r="BG68" s="87"/>
      <c r="BH68" s="92">
        <f>COUNTIF(J68:BE68,"○")</f>
        <v>1</v>
      </c>
      <c r="BI68" s="93"/>
      <c r="BJ68" s="92">
        <f>COUNTIF(J68:BE68,"△")</f>
        <v>3</v>
      </c>
      <c r="BK68" s="93"/>
      <c r="BL68" s="92">
        <f>COUNTIF(J68:BE68,"●")</f>
        <v>4</v>
      </c>
      <c r="BM68" s="93"/>
      <c r="BN68" s="92">
        <f>BH68*3+BJ68*1</f>
        <v>6</v>
      </c>
      <c r="BO68" s="93"/>
      <c r="BP68" s="92">
        <f>SUM(J71,P71,V71,AB71,M71,S71,Y71,AE71,AH71,AK71,AZ71,BC71,AN71,AQ71,AT71,AW71)</f>
        <v>10</v>
      </c>
      <c r="BQ68" s="93"/>
      <c r="BR68" s="92">
        <f>SUM(L71,R71,X71,AD71,O71,U71,AA71,AG71,AJ71,AM71,BB71,BE71,AP71,AS71,AV71,AY71)</f>
        <v>19</v>
      </c>
      <c r="BS68" s="93"/>
      <c r="BT68" s="113">
        <f>BP68-BR68</f>
        <v>-9</v>
      </c>
      <c r="BU68" s="114"/>
      <c r="BV68" s="98">
        <f>IF(ISBLANK(B68),"",RANK(BY68,$BY$40:$BY$71) )</f>
        <v>7</v>
      </c>
      <c r="BW68" s="99"/>
      <c r="BX68" s="100"/>
      <c r="BY68" s="84">
        <f>BN68*10000+BT68*100+BP68</f>
        <v>59110</v>
      </c>
      <c r="CA68" s="75"/>
    </row>
    <row r="69" spans="1:79" s="69" customFormat="1" ht="10.5" customHeight="1" x14ac:dyDescent="0.15">
      <c r="A69" s="129"/>
      <c r="B69" s="163"/>
      <c r="C69" s="180"/>
      <c r="D69" s="181"/>
      <c r="E69" s="181"/>
      <c r="F69" s="181"/>
      <c r="G69" s="181"/>
      <c r="H69" s="181"/>
      <c r="I69" s="182"/>
      <c r="J69" s="58">
        <f>IF(ISBLANK(J68),"",BB41)</f>
        <v>0</v>
      </c>
      <c r="K69" s="59" t="s">
        <v>18</v>
      </c>
      <c r="L69" s="60">
        <f>IF(ISBLANK(J68),"",AZ41)</f>
        <v>0</v>
      </c>
      <c r="M69" s="58" t="str">
        <f>IF(ISBLANK(M68),"",BE41)</f>
        <v/>
      </c>
      <c r="N69" s="59" t="s">
        <v>18</v>
      </c>
      <c r="O69" s="60" t="str">
        <f>IF(ISBLANK(M68),"",BC41)</f>
        <v/>
      </c>
      <c r="P69" s="58">
        <f>IF(ISBLANK(P68),"",BB45)</f>
        <v>1</v>
      </c>
      <c r="Q69" s="59" t="s">
        <v>18</v>
      </c>
      <c r="R69" s="60">
        <f>IF(ISBLANK(P68),"",AZ45)</f>
        <v>0</v>
      </c>
      <c r="S69" s="58" t="str">
        <f>IF(ISBLANK(S68),"",BE45)</f>
        <v/>
      </c>
      <c r="T69" s="59" t="s">
        <v>18</v>
      </c>
      <c r="U69" s="60" t="str">
        <f>IF(ISBLANK(S68),"",BC45)</f>
        <v/>
      </c>
      <c r="V69" s="58">
        <f>IF(ISBLANK(V68),"",BB49)</f>
        <v>0</v>
      </c>
      <c r="W69" s="59" t="s">
        <v>18</v>
      </c>
      <c r="X69" s="60">
        <f>IF(ISBLANK(V68),"",AZ49)</f>
        <v>2</v>
      </c>
      <c r="Y69" s="58" t="str">
        <f>IF(ISBLANK(Y68),"",BE49)</f>
        <v/>
      </c>
      <c r="Z69" s="59" t="s">
        <v>18</v>
      </c>
      <c r="AA69" s="60" t="str">
        <f>IF(ISBLANK(Y68),"",BC49)</f>
        <v/>
      </c>
      <c r="AB69" s="58">
        <f>IF(ISBLANK(AB68),"",BB53)</f>
        <v>1</v>
      </c>
      <c r="AC69" s="59" t="s">
        <v>18</v>
      </c>
      <c r="AD69" s="60">
        <f>IF(ISBLANK(AB68),"",AZ53)</f>
        <v>3</v>
      </c>
      <c r="AE69" s="58">
        <f>IF(ISBLANK(AE68),"",BE53)</f>
        <v>2</v>
      </c>
      <c r="AF69" s="59" t="s">
        <v>18</v>
      </c>
      <c r="AG69" s="60">
        <f>IF(ISBLANK(AE68),"",BC53)</f>
        <v>1</v>
      </c>
      <c r="AH69" s="58">
        <f>IF(ISBLANK(AH68),"",BB57)</f>
        <v>0</v>
      </c>
      <c r="AI69" s="59" t="s">
        <v>18</v>
      </c>
      <c r="AJ69" s="60">
        <f>IF(ISBLANK(AH68),"",AZ57)</f>
        <v>1</v>
      </c>
      <c r="AK69" s="58" t="str">
        <f>IF(ISBLANK(AK68),"",BE57)</f>
        <v/>
      </c>
      <c r="AL69" s="59" t="s">
        <v>18</v>
      </c>
      <c r="AM69" s="60" t="str">
        <f>IF(ISBLANK(AK68),"",BC57)</f>
        <v/>
      </c>
      <c r="AN69" s="58">
        <f>IF(ISBLANK(AN68),"",BB61)</f>
        <v>1</v>
      </c>
      <c r="AO69" s="59" t="s">
        <v>18</v>
      </c>
      <c r="AP69" s="60">
        <f>IF(ISBLANK(AN68),"",AZ61)</f>
        <v>1</v>
      </c>
      <c r="AQ69" s="58" t="str">
        <f>IF(ISBLANK(AQ68),"",BE61)</f>
        <v/>
      </c>
      <c r="AR69" s="59" t="s">
        <v>18</v>
      </c>
      <c r="AS69" s="60" t="str">
        <f>IF(ISBLANK(AQ68),"",BC61)</f>
        <v/>
      </c>
      <c r="AT69" s="58">
        <f>IF(ISBLANK(AT68),"",BB65)</f>
        <v>1</v>
      </c>
      <c r="AU69" s="59" t="s">
        <v>18</v>
      </c>
      <c r="AV69" s="60">
        <f>IF(ISBLANK(AT68),"",AZ65)</f>
        <v>2</v>
      </c>
      <c r="AW69" s="58" t="str">
        <f>IF(ISBLANK(AW68),"",BE65)</f>
        <v/>
      </c>
      <c r="AX69" s="59" t="s">
        <v>18</v>
      </c>
      <c r="AY69" s="60" t="str">
        <f>IF(ISBLANK(AW68),"",BC65)</f>
        <v/>
      </c>
      <c r="AZ69" s="44"/>
      <c r="BA69" s="45"/>
      <c r="BB69" s="45"/>
      <c r="BC69" s="45"/>
      <c r="BD69" s="45"/>
      <c r="BE69" s="46"/>
      <c r="BF69" s="88"/>
      <c r="BG69" s="89"/>
      <c r="BH69" s="94"/>
      <c r="BI69" s="95"/>
      <c r="BJ69" s="94"/>
      <c r="BK69" s="95"/>
      <c r="BL69" s="94"/>
      <c r="BM69" s="95"/>
      <c r="BN69" s="94"/>
      <c r="BO69" s="95"/>
      <c r="BP69" s="94"/>
      <c r="BQ69" s="95"/>
      <c r="BR69" s="94"/>
      <c r="BS69" s="95"/>
      <c r="BT69" s="115"/>
      <c r="BU69" s="116"/>
      <c r="BV69" s="101"/>
      <c r="BW69" s="102"/>
      <c r="BX69" s="103"/>
      <c r="BY69" s="84"/>
      <c r="CA69" s="75"/>
    </row>
    <row r="70" spans="1:79" s="69" customFormat="1" ht="10.5" customHeight="1" x14ac:dyDescent="0.15">
      <c r="A70" s="129"/>
      <c r="B70" s="163"/>
      <c r="C70" s="180"/>
      <c r="D70" s="181"/>
      <c r="E70" s="181"/>
      <c r="F70" s="181"/>
      <c r="G70" s="181"/>
      <c r="H70" s="181"/>
      <c r="I70" s="182"/>
      <c r="J70" s="58">
        <f>IF(ISBLANK(J68),"",BB42)</f>
        <v>0</v>
      </c>
      <c r="K70" s="59" t="s">
        <v>19</v>
      </c>
      <c r="L70" s="60">
        <f>IF(ISBLANK(J68),"",AZ42)</f>
        <v>0</v>
      </c>
      <c r="M70" s="58" t="str">
        <f>IF(ISBLANK(M68),"",BE42)</f>
        <v/>
      </c>
      <c r="N70" s="59" t="s">
        <v>19</v>
      </c>
      <c r="O70" s="60" t="str">
        <f>IF(ISBLANK(M68),"",BC42)</f>
        <v/>
      </c>
      <c r="P70" s="58">
        <f>IF(ISBLANK(P68),"",BB46)</f>
        <v>0</v>
      </c>
      <c r="Q70" s="59" t="s">
        <v>19</v>
      </c>
      <c r="R70" s="60">
        <f>IF(ISBLANK(P68),"",AZ46)</f>
        <v>0</v>
      </c>
      <c r="S70" s="58" t="str">
        <f>IF(ISBLANK(S68),"",BE46)</f>
        <v/>
      </c>
      <c r="T70" s="59" t="s">
        <v>19</v>
      </c>
      <c r="U70" s="60" t="str">
        <f>IF(ISBLANK(S68),"",BC46)</f>
        <v/>
      </c>
      <c r="V70" s="58">
        <f>IF(ISBLANK(V68),"",BB50)</f>
        <v>1</v>
      </c>
      <c r="W70" s="59" t="s">
        <v>19</v>
      </c>
      <c r="X70" s="60">
        <f>IF(ISBLANK(V68),"",AZ50)</f>
        <v>2</v>
      </c>
      <c r="Y70" s="58" t="str">
        <f>IF(ISBLANK(Y68),"",BE50)</f>
        <v/>
      </c>
      <c r="Z70" s="59" t="s">
        <v>19</v>
      </c>
      <c r="AA70" s="60" t="str">
        <f>IF(ISBLANK(Y68),"",BC50)</f>
        <v/>
      </c>
      <c r="AB70" s="58">
        <f>IF(ISBLANK(AB68),"",BB54)</f>
        <v>0</v>
      </c>
      <c r="AC70" s="59" t="s">
        <v>19</v>
      </c>
      <c r="AD70" s="60">
        <f>IF(ISBLANK(AB68),"",AZ54)</f>
        <v>2</v>
      </c>
      <c r="AE70" s="58">
        <f>IF(ISBLANK(AE68),"",BE54)</f>
        <v>1</v>
      </c>
      <c r="AF70" s="59" t="s">
        <v>19</v>
      </c>
      <c r="AG70" s="60">
        <f>IF(ISBLANK(AE68),"",BC54)</f>
        <v>2</v>
      </c>
      <c r="AH70" s="58">
        <f>IF(ISBLANK(AH68),"",BB58)</f>
        <v>0</v>
      </c>
      <c r="AI70" s="59" t="s">
        <v>19</v>
      </c>
      <c r="AJ70" s="60">
        <f>IF(ISBLANK(AH68),"",AZ58)</f>
        <v>1</v>
      </c>
      <c r="AK70" s="58" t="str">
        <f>IF(ISBLANK(AK68),"",BE58)</f>
        <v/>
      </c>
      <c r="AL70" s="59" t="s">
        <v>19</v>
      </c>
      <c r="AM70" s="60" t="str">
        <f>IF(ISBLANK(AK68),"",BC58)</f>
        <v/>
      </c>
      <c r="AN70" s="58">
        <f>IF(ISBLANK(AN68),"",BB62)</f>
        <v>1</v>
      </c>
      <c r="AO70" s="59" t="s">
        <v>19</v>
      </c>
      <c r="AP70" s="60">
        <f>IF(ISBLANK(AN68),"",AZ62)</f>
        <v>1</v>
      </c>
      <c r="AQ70" s="58" t="str">
        <f>IF(ISBLANK(AQ68),"",BE62)</f>
        <v/>
      </c>
      <c r="AR70" s="59" t="s">
        <v>19</v>
      </c>
      <c r="AS70" s="60" t="str">
        <f>IF(ISBLANK(AQ68),"",BC62)</f>
        <v/>
      </c>
      <c r="AT70" s="58">
        <f>IF(ISBLANK(AT68),"",BB66)</f>
        <v>1</v>
      </c>
      <c r="AU70" s="59" t="s">
        <v>19</v>
      </c>
      <c r="AV70" s="60">
        <f>IF(ISBLANK(AT68),"",AZ66)</f>
        <v>1</v>
      </c>
      <c r="AW70" s="58" t="str">
        <f>IF(ISBLANK(AW68),"",BE66)</f>
        <v/>
      </c>
      <c r="AX70" s="59" t="s">
        <v>19</v>
      </c>
      <c r="AY70" s="60" t="str">
        <f>IF(ISBLANK(AW68),"",BC66)</f>
        <v/>
      </c>
      <c r="AZ70" s="44"/>
      <c r="BA70" s="45"/>
      <c r="BB70" s="45"/>
      <c r="BC70" s="45"/>
      <c r="BD70" s="45"/>
      <c r="BE70" s="46"/>
      <c r="BF70" s="88"/>
      <c r="BG70" s="89"/>
      <c r="BH70" s="94"/>
      <c r="BI70" s="95"/>
      <c r="BJ70" s="94"/>
      <c r="BK70" s="95"/>
      <c r="BL70" s="94"/>
      <c r="BM70" s="95"/>
      <c r="BN70" s="94"/>
      <c r="BO70" s="95"/>
      <c r="BP70" s="94"/>
      <c r="BQ70" s="95"/>
      <c r="BR70" s="94"/>
      <c r="BS70" s="95"/>
      <c r="BT70" s="115"/>
      <c r="BU70" s="116"/>
      <c r="BV70" s="101"/>
      <c r="BW70" s="102"/>
      <c r="BX70" s="103"/>
      <c r="BY70" s="84"/>
      <c r="CA70" s="75"/>
    </row>
    <row r="71" spans="1:79" s="69" customFormat="1" ht="10.5" customHeight="1" x14ac:dyDescent="0.15">
      <c r="A71" s="129"/>
      <c r="B71" s="163"/>
      <c r="C71" s="183"/>
      <c r="D71" s="184"/>
      <c r="E71" s="184"/>
      <c r="F71" s="184"/>
      <c r="G71" s="184"/>
      <c r="H71" s="184"/>
      <c r="I71" s="185"/>
      <c r="J71" s="55">
        <f>IF(ISBLANK(J68),"",SUM(J69:J70))</f>
        <v>0</v>
      </c>
      <c r="K71" s="56" t="s">
        <v>20</v>
      </c>
      <c r="L71" s="57">
        <f>IF(ISBLANK(J68),"",SUM(L69:L70))</f>
        <v>0</v>
      </c>
      <c r="M71" s="55" t="str">
        <f>IF(ISBLANK(M68),"",SUM(M69:M70))</f>
        <v/>
      </c>
      <c r="N71" s="56" t="s">
        <v>20</v>
      </c>
      <c r="O71" s="57" t="str">
        <f>IF(ISBLANK(M68),"",SUM(O69:O70))</f>
        <v/>
      </c>
      <c r="P71" s="55">
        <f>IF(ISBLANK(P68),"",SUM(P69:P70))</f>
        <v>1</v>
      </c>
      <c r="Q71" s="56" t="s">
        <v>20</v>
      </c>
      <c r="R71" s="57">
        <f>IF(ISBLANK(P68),"",SUM(R69:R70))</f>
        <v>0</v>
      </c>
      <c r="S71" s="55" t="str">
        <f>IF(ISBLANK(S68),"",SUM(S69:S70))</f>
        <v/>
      </c>
      <c r="T71" s="56" t="s">
        <v>20</v>
      </c>
      <c r="U71" s="57" t="str">
        <f>IF(ISBLANK(S68),"",SUM(U69:U70))</f>
        <v/>
      </c>
      <c r="V71" s="55">
        <f>IF(ISBLANK(V68),"",SUM(V69:V70))</f>
        <v>1</v>
      </c>
      <c r="W71" s="56" t="s">
        <v>20</v>
      </c>
      <c r="X71" s="57">
        <f>IF(ISBLANK(V68),"",SUM(X69:X70))</f>
        <v>4</v>
      </c>
      <c r="Y71" s="55" t="str">
        <f>IF(ISBLANK(Y68),"",SUM(Y69:Y70))</f>
        <v/>
      </c>
      <c r="Z71" s="56" t="s">
        <v>20</v>
      </c>
      <c r="AA71" s="57" t="str">
        <f>IF(ISBLANK(Y68),"",SUM(AA69:AA70))</f>
        <v/>
      </c>
      <c r="AB71" s="55">
        <f>IF(ISBLANK(AB68),"",SUM(AB69:AB70))</f>
        <v>1</v>
      </c>
      <c r="AC71" s="56" t="s">
        <v>20</v>
      </c>
      <c r="AD71" s="57">
        <f>IF(ISBLANK(AB68),"",SUM(AD69:AD70))</f>
        <v>5</v>
      </c>
      <c r="AE71" s="55">
        <f>IF(ISBLANK(AE68),"",SUM(AE69:AE70))</f>
        <v>3</v>
      </c>
      <c r="AF71" s="56" t="s">
        <v>20</v>
      </c>
      <c r="AG71" s="57">
        <f>IF(ISBLANK(AE68),"",SUM(AG69:AG70))</f>
        <v>3</v>
      </c>
      <c r="AH71" s="55">
        <f>IF(ISBLANK(AH68),"",SUM(AH69:AH70))</f>
        <v>0</v>
      </c>
      <c r="AI71" s="56" t="s">
        <v>20</v>
      </c>
      <c r="AJ71" s="57">
        <f>IF(ISBLANK(AH68),"",SUM(AJ69:AJ70))</f>
        <v>2</v>
      </c>
      <c r="AK71" s="55" t="str">
        <f>IF(ISBLANK(AK68),"",SUM(AK69:AK70))</f>
        <v/>
      </c>
      <c r="AL71" s="56" t="s">
        <v>20</v>
      </c>
      <c r="AM71" s="57" t="str">
        <f>IF(ISBLANK(AK68),"",SUM(AM69:AM70))</f>
        <v/>
      </c>
      <c r="AN71" s="55">
        <f>IF(ISBLANK(AN68),"",SUM(AN69:AN70))</f>
        <v>2</v>
      </c>
      <c r="AO71" s="56" t="s">
        <v>20</v>
      </c>
      <c r="AP71" s="57">
        <f>IF(ISBLANK(AN68),"",SUM(AP69:AP70))</f>
        <v>2</v>
      </c>
      <c r="AQ71" s="55" t="str">
        <f>IF(ISBLANK(AQ68),"",SUM(AQ69:AQ70))</f>
        <v/>
      </c>
      <c r="AR71" s="56" t="s">
        <v>20</v>
      </c>
      <c r="AS71" s="57" t="str">
        <f>IF(ISBLANK(AQ68),"",SUM(AS69:AS70))</f>
        <v/>
      </c>
      <c r="AT71" s="55">
        <f>IF(ISBLANK(AT68),"",SUM(AT69:AT70))</f>
        <v>2</v>
      </c>
      <c r="AU71" s="56" t="s">
        <v>20</v>
      </c>
      <c r="AV71" s="57">
        <f>IF(ISBLANK(AT68),"",SUM(AV69:AV70))</f>
        <v>3</v>
      </c>
      <c r="AW71" s="55" t="str">
        <f>IF(ISBLANK(AW68),"",SUM(AW69:AW70))</f>
        <v/>
      </c>
      <c r="AX71" s="56" t="s">
        <v>20</v>
      </c>
      <c r="AY71" s="57" t="str">
        <f>IF(ISBLANK(AW68),"",SUM(AY69:AY70))</f>
        <v/>
      </c>
      <c r="AZ71" s="52"/>
      <c r="BA71" s="53"/>
      <c r="BB71" s="53"/>
      <c r="BC71" s="53"/>
      <c r="BD71" s="53"/>
      <c r="BE71" s="54"/>
      <c r="BF71" s="90"/>
      <c r="BG71" s="91"/>
      <c r="BH71" s="96"/>
      <c r="BI71" s="97"/>
      <c r="BJ71" s="96"/>
      <c r="BK71" s="97"/>
      <c r="BL71" s="96"/>
      <c r="BM71" s="97"/>
      <c r="BN71" s="96"/>
      <c r="BO71" s="97"/>
      <c r="BP71" s="96"/>
      <c r="BQ71" s="97"/>
      <c r="BR71" s="96"/>
      <c r="BS71" s="97"/>
      <c r="BT71" s="117"/>
      <c r="BU71" s="118"/>
      <c r="BV71" s="104"/>
      <c r="BW71" s="105"/>
      <c r="BX71" s="106"/>
      <c r="BY71" s="84"/>
      <c r="CA71" s="75"/>
    </row>
    <row r="72" spans="1:79" ht="10.5" customHeight="1" x14ac:dyDescent="0.15">
      <c r="A72" s="64"/>
      <c r="CA72" s="64"/>
    </row>
    <row r="73" spans="1:79" ht="10.5" customHeight="1" x14ac:dyDescent="0.15">
      <c r="A73" s="64"/>
      <c r="CA73" s="64"/>
    </row>
    <row r="74" spans="1:79" s="69" customFormat="1" ht="19.5" customHeight="1" x14ac:dyDescent="0.15">
      <c r="C74" s="22" t="s">
        <v>32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62"/>
      <c r="AQ74" s="62"/>
      <c r="AR74" s="62"/>
      <c r="AS74" s="23"/>
      <c r="AT74" s="22"/>
      <c r="AU74" s="22"/>
      <c r="AV74" s="62"/>
      <c r="AW74" s="62"/>
      <c r="AX74" s="62"/>
      <c r="AY74" s="23"/>
      <c r="AZ74" s="22"/>
      <c r="BA74" s="22"/>
      <c r="BB74" s="62"/>
      <c r="BC74" s="62"/>
      <c r="BD74" s="62"/>
      <c r="BE74" s="23"/>
      <c r="BF74" s="107" t="s">
        <v>23</v>
      </c>
      <c r="BG74" s="107"/>
      <c r="BH74" s="107"/>
      <c r="BI74" s="107"/>
      <c r="BJ74" s="108" t="str">
        <f>BJ2</f>
        <v>7月29日(土)</v>
      </c>
      <c r="BK74" s="108"/>
      <c r="BL74" s="108"/>
      <c r="BM74" s="108"/>
      <c r="BN74" s="108"/>
      <c r="BO74" s="108"/>
      <c r="BP74" s="109" t="str">
        <f>BP2</f>
        <v>第15節終了時点</v>
      </c>
      <c r="BQ74" s="109"/>
      <c r="BR74" s="109"/>
      <c r="BS74" s="109"/>
      <c r="BT74" s="109"/>
      <c r="BU74" s="109"/>
      <c r="BV74" s="109"/>
      <c r="BW74" s="109"/>
      <c r="BX74" s="109"/>
    </row>
    <row r="75" spans="1:79" s="69" customFormat="1" ht="31.5" customHeight="1" x14ac:dyDescent="0.15">
      <c r="C75" s="173"/>
      <c r="D75" s="174"/>
      <c r="E75" s="174"/>
      <c r="F75" s="174"/>
      <c r="G75" s="174"/>
      <c r="H75" s="174"/>
      <c r="I75" s="175"/>
      <c r="J75" s="176" t="str">
        <f>C76</f>
        <v>附属中</v>
      </c>
      <c r="K75" s="176"/>
      <c r="L75" s="176"/>
      <c r="M75" s="176"/>
      <c r="N75" s="176"/>
      <c r="O75" s="176"/>
      <c r="P75" s="176" t="str">
        <f>C80</f>
        <v>亀田中B</v>
      </c>
      <c r="Q75" s="176"/>
      <c r="R75" s="176"/>
      <c r="S75" s="176"/>
      <c r="T75" s="176"/>
      <c r="U75" s="176"/>
      <c r="V75" s="176" t="str">
        <f>C84</f>
        <v>瀬棚・北檜山</v>
      </c>
      <c r="W75" s="176"/>
      <c r="X75" s="176"/>
      <c r="Y75" s="176"/>
      <c r="Z75" s="176"/>
      <c r="AA75" s="176"/>
      <c r="AB75" s="176" t="str">
        <f>C88</f>
        <v>深堀中</v>
      </c>
      <c r="AC75" s="176"/>
      <c r="AD75" s="176"/>
      <c r="AE75" s="176"/>
      <c r="AF75" s="176"/>
      <c r="AG75" s="176"/>
      <c r="AH75" s="176" t="str">
        <f>C92</f>
        <v>尾札部・銭亀沢</v>
      </c>
      <c r="AI75" s="176"/>
      <c r="AJ75" s="176"/>
      <c r="AK75" s="176"/>
      <c r="AL75" s="176"/>
      <c r="AM75" s="176"/>
      <c r="AN75" s="176" t="str">
        <f>C96</f>
        <v>ラ・サール</v>
      </c>
      <c r="AO75" s="176"/>
      <c r="AP75" s="176"/>
      <c r="AQ75" s="176"/>
      <c r="AR75" s="176"/>
      <c r="AS75" s="176"/>
      <c r="AT75" s="176" t="str">
        <f>C100</f>
        <v>乙部中</v>
      </c>
      <c r="AU75" s="176"/>
      <c r="AV75" s="176"/>
      <c r="AW75" s="176"/>
      <c r="AX75" s="176"/>
      <c r="AY75" s="176"/>
      <c r="AZ75" s="176" t="str">
        <f>C104</f>
        <v>コラソン</v>
      </c>
      <c r="BA75" s="176"/>
      <c r="BB75" s="176"/>
      <c r="BC75" s="176"/>
      <c r="BD75" s="176"/>
      <c r="BE75" s="176"/>
      <c r="BF75" s="164" t="s">
        <v>29</v>
      </c>
      <c r="BG75" s="165"/>
      <c r="BH75" s="166" t="s">
        <v>10</v>
      </c>
      <c r="BI75" s="167"/>
      <c r="BJ75" s="166" t="s">
        <v>11</v>
      </c>
      <c r="BK75" s="167"/>
      <c r="BL75" s="166" t="s">
        <v>12</v>
      </c>
      <c r="BM75" s="167"/>
      <c r="BN75" s="166" t="s">
        <v>13</v>
      </c>
      <c r="BO75" s="167"/>
      <c r="BP75" s="166" t="s">
        <v>14</v>
      </c>
      <c r="BQ75" s="167"/>
      <c r="BR75" s="166" t="s">
        <v>15</v>
      </c>
      <c r="BS75" s="167"/>
      <c r="BT75" s="168" t="s">
        <v>16</v>
      </c>
      <c r="BU75" s="169"/>
      <c r="BV75" s="170" t="s">
        <v>17</v>
      </c>
      <c r="BW75" s="171"/>
      <c r="BX75" s="172"/>
    </row>
    <row r="76" spans="1:79" s="69" customFormat="1" ht="18" customHeight="1" x14ac:dyDescent="0.15">
      <c r="A76" s="129">
        <f>BV76</f>
        <v>4</v>
      </c>
      <c r="B76" s="130">
        <v>1</v>
      </c>
      <c r="C76" s="154" t="s">
        <v>39</v>
      </c>
      <c r="D76" s="155"/>
      <c r="E76" s="155"/>
      <c r="F76" s="155"/>
      <c r="G76" s="155"/>
      <c r="H76" s="155"/>
      <c r="I76" s="156"/>
      <c r="J76" s="66"/>
      <c r="K76" s="67"/>
      <c r="L76" s="67"/>
      <c r="M76" s="67"/>
      <c r="N76" s="67"/>
      <c r="O76" s="68"/>
      <c r="P76" s="143" t="s">
        <v>91</v>
      </c>
      <c r="Q76" s="144"/>
      <c r="R76" s="145"/>
      <c r="S76" s="140"/>
      <c r="T76" s="141"/>
      <c r="U76" s="142"/>
      <c r="V76" s="140" t="s">
        <v>136</v>
      </c>
      <c r="W76" s="141"/>
      <c r="X76" s="142"/>
      <c r="Y76" s="140"/>
      <c r="Z76" s="141"/>
      <c r="AA76" s="142"/>
      <c r="AB76" s="140" t="s">
        <v>104</v>
      </c>
      <c r="AC76" s="141"/>
      <c r="AD76" s="142"/>
      <c r="AE76" s="140"/>
      <c r="AF76" s="141"/>
      <c r="AG76" s="142"/>
      <c r="AH76" s="143" t="s">
        <v>108</v>
      </c>
      <c r="AI76" s="152"/>
      <c r="AJ76" s="153"/>
      <c r="AK76" s="140"/>
      <c r="AL76" s="141"/>
      <c r="AM76" s="142"/>
      <c r="AN76" s="140" t="s">
        <v>159</v>
      </c>
      <c r="AO76" s="141"/>
      <c r="AP76" s="142"/>
      <c r="AQ76" s="140"/>
      <c r="AR76" s="141"/>
      <c r="AS76" s="142"/>
      <c r="AT76" s="140" t="s">
        <v>145</v>
      </c>
      <c r="AU76" s="141"/>
      <c r="AV76" s="142"/>
      <c r="AW76" s="140" t="s">
        <v>162</v>
      </c>
      <c r="AX76" s="141"/>
      <c r="AY76" s="142"/>
      <c r="AZ76" s="140" t="s">
        <v>153</v>
      </c>
      <c r="BA76" s="141"/>
      <c r="BB76" s="142"/>
      <c r="BC76" s="140"/>
      <c r="BD76" s="141"/>
      <c r="BE76" s="142"/>
      <c r="BF76" s="86">
        <f>SUM(BH76:BM79)</f>
        <v>8</v>
      </c>
      <c r="BG76" s="87"/>
      <c r="BH76" s="92">
        <f>COUNTIF(J76:BE76,"○")</f>
        <v>5</v>
      </c>
      <c r="BI76" s="93"/>
      <c r="BJ76" s="92">
        <f>COUNTIF(J76:BE76,"△")</f>
        <v>1</v>
      </c>
      <c r="BK76" s="93"/>
      <c r="BL76" s="92">
        <f>COUNTIF(J76:BE76,"●")</f>
        <v>2</v>
      </c>
      <c r="BM76" s="93"/>
      <c r="BN76" s="92">
        <f>BH76*3+BJ76*1</f>
        <v>16</v>
      </c>
      <c r="BO76" s="93"/>
      <c r="BP76" s="92">
        <f>SUM(J79,P79,V79,AB79,M79,S79,Y79,AE79,AH79,AK79,AZ79,BC79,AN79,AQ79,AT79,AW79)</f>
        <v>26</v>
      </c>
      <c r="BQ76" s="93"/>
      <c r="BR76" s="92">
        <f>SUM(L79,R79,X79,AD79,O79,U79,AA79,AG79,AJ79,AM79,BB79,BE79,AP79,AS79,AV79,AY79)</f>
        <v>10</v>
      </c>
      <c r="BS76" s="93"/>
      <c r="BT76" s="113">
        <f>BP76-BR76</f>
        <v>16</v>
      </c>
      <c r="BU76" s="114"/>
      <c r="BV76" s="98">
        <f>IF(ISBLANK(B76),"",RANK(BY76,$BY$76:$BY$107) )</f>
        <v>4</v>
      </c>
      <c r="BW76" s="99"/>
      <c r="BX76" s="100"/>
      <c r="BY76" s="84">
        <f>BN76*10000+BT76*100+BP76</f>
        <v>161626</v>
      </c>
      <c r="CA76" s="75"/>
    </row>
    <row r="77" spans="1:79" s="69" customFormat="1" ht="10.5" customHeight="1" x14ac:dyDescent="0.15">
      <c r="A77" s="129"/>
      <c r="B77" s="130"/>
      <c r="C77" s="157"/>
      <c r="D77" s="158"/>
      <c r="E77" s="158"/>
      <c r="F77" s="158"/>
      <c r="G77" s="158"/>
      <c r="H77" s="158"/>
      <c r="I77" s="159"/>
      <c r="J77" s="24"/>
      <c r="K77" s="25"/>
      <c r="L77" s="25"/>
      <c r="M77" s="25"/>
      <c r="N77" s="25"/>
      <c r="O77" s="26"/>
      <c r="P77" s="5">
        <v>4</v>
      </c>
      <c r="Q77" s="6" t="s">
        <v>18</v>
      </c>
      <c r="R77" s="7">
        <v>0</v>
      </c>
      <c r="S77" s="27"/>
      <c r="T77" s="28" t="s">
        <v>18</v>
      </c>
      <c r="U77" s="29"/>
      <c r="V77" s="27">
        <v>0</v>
      </c>
      <c r="W77" s="28" t="s">
        <v>18</v>
      </c>
      <c r="X77" s="29">
        <v>1</v>
      </c>
      <c r="Y77" s="27"/>
      <c r="Z77" s="28" t="s">
        <v>18</v>
      </c>
      <c r="AA77" s="29"/>
      <c r="AB77" s="27">
        <v>3</v>
      </c>
      <c r="AC77" s="28" t="s">
        <v>18</v>
      </c>
      <c r="AD77" s="29">
        <v>0</v>
      </c>
      <c r="AE77" s="27"/>
      <c r="AF77" s="28" t="s">
        <v>18</v>
      </c>
      <c r="AG77" s="29"/>
      <c r="AH77" s="5">
        <v>1</v>
      </c>
      <c r="AI77" s="6" t="s">
        <v>18</v>
      </c>
      <c r="AJ77" s="7">
        <v>0</v>
      </c>
      <c r="AK77" s="27"/>
      <c r="AL77" s="28" t="s">
        <v>18</v>
      </c>
      <c r="AM77" s="29"/>
      <c r="AN77" s="27">
        <v>4</v>
      </c>
      <c r="AO77" s="28" t="s">
        <v>18</v>
      </c>
      <c r="AP77" s="29">
        <v>0</v>
      </c>
      <c r="AQ77" s="27"/>
      <c r="AR77" s="28" t="s">
        <v>18</v>
      </c>
      <c r="AS77" s="29"/>
      <c r="AT77" s="27">
        <v>1</v>
      </c>
      <c r="AU77" s="28" t="s">
        <v>18</v>
      </c>
      <c r="AV77" s="29">
        <v>0</v>
      </c>
      <c r="AW77" s="27">
        <v>0</v>
      </c>
      <c r="AX77" s="28" t="s">
        <v>18</v>
      </c>
      <c r="AY77" s="29">
        <v>2</v>
      </c>
      <c r="AZ77" s="27">
        <v>0</v>
      </c>
      <c r="BA77" s="28" t="s">
        <v>18</v>
      </c>
      <c r="BB77" s="29">
        <v>1</v>
      </c>
      <c r="BC77" s="27"/>
      <c r="BD77" s="28" t="s">
        <v>18</v>
      </c>
      <c r="BE77" s="29"/>
      <c r="BF77" s="88"/>
      <c r="BG77" s="89"/>
      <c r="BH77" s="94"/>
      <c r="BI77" s="95"/>
      <c r="BJ77" s="94"/>
      <c r="BK77" s="95"/>
      <c r="BL77" s="94"/>
      <c r="BM77" s="95"/>
      <c r="BN77" s="94"/>
      <c r="BO77" s="95"/>
      <c r="BP77" s="94"/>
      <c r="BQ77" s="95"/>
      <c r="BR77" s="94"/>
      <c r="BS77" s="95"/>
      <c r="BT77" s="115"/>
      <c r="BU77" s="116"/>
      <c r="BV77" s="101"/>
      <c r="BW77" s="102"/>
      <c r="BX77" s="103"/>
      <c r="BY77" s="84"/>
      <c r="CA77" s="75"/>
    </row>
    <row r="78" spans="1:79" s="69" customFormat="1" ht="10.5" customHeight="1" x14ac:dyDescent="0.15">
      <c r="A78" s="129"/>
      <c r="B78" s="130"/>
      <c r="C78" s="157"/>
      <c r="D78" s="158"/>
      <c r="E78" s="158"/>
      <c r="F78" s="158"/>
      <c r="G78" s="158"/>
      <c r="H78" s="158"/>
      <c r="I78" s="159"/>
      <c r="J78" s="24"/>
      <c r="K78" s="25"/>
      <c r="L78" s="25"/>
      <c r="M78" s="25"/>
      <c r="N78" s="25"/>
      <c r="O78" s="26"/>
      <c r="P78" s="8">
        <v>3</v>
      </c>
      <c r="Q78" s="6" t="s">
        <v>19</v>
      </c>
      <c r="R78" s="9">
        <v>0</v>
      </c>
      <c r="S78" s="30"/>
      <c r="T78" s="28" t="s">
        <v>19</v>
      </c>
      <c r="U78" s="31"/>
      <c r="V78" s="30">
        <v>1</v>
      </c>
      <c r="W78" s="28" t="s">
        <v>19</v>
      </c>
      <c r="X78" s="31">
        <v>0</v>
      </c>
      <c r="Y78" s="30"/>
      <c r="Z78" s="28" t="s">
        <v>19</v>
      </c>
      <c r="AA78" s="31"/>
      <c r="AB78" s="30">
        <v>1</v>
      </c>
      <c r="AC78" s="28" t="s">
        <v>19</v>
      </c>
      <c r="AD78" s="31">
        <v>0</v>
      </c>
      <c r="AE78" s="30"/>
      <c r="AF78" s="28" t="s">
        <v>19</v>
      </c>
      <c r="AG78" s="31"/>
      <c r="AH78" s="8">
        <v>3</v>
      </c>
      <c r="AI78" s="6" t="s">
        <v>19</v>
      </c>
      <c r="AJ78" s="9">
        <v>0</v>
      </c>
      <c r="AK78" s="30"/>
      <c r="AL78" s="28" t="s">
        <v>19</v>
      </c>
      <c r="AM78" s="31"/>
      <c r="AN78" s="30">
        <v>4</v>
      </c>
      <c r="AO78" s="28" t="s">
        <v>19</v>
      </c>
      <c r="AP78" s="31">
        <v>0</v>
      </c>
      <c r="AQ78" s="30"/>
      <c r="AR78" s="28" t="s">
        <v>19</v>
      </c>
      <c r="AS78" s="31"/>
      <c r="AT78" s="30">
        <v>0</v>
      </c>
      <c r="AU78" s="28" t="s">
        <v>19</v>
      </c>
      <c r="AV78" s="31">
        <v>0</v>
      </c>
      <c r="AW78" s="30">
        <v>1</v>
      </c>
      <c r="AX78" s="28" t="s">
        <v>19</v>
      </c>
      <c r="AY78" s="31">
        <v>4</v>
      </c>
      <c r="AZ78" s="30">
        <v>0</v>
      </c>
      <c r="BA78" s="28" t="s">
        <v>19</v>
      </c>
      <c r="BB78" s="31">
        <v>2</v>
      </c>
      <c r="BC78" s="30"/>
      <c r="BD78" s="28" t="s">
        <v>19</v>
      </c>
      <c r="BE78" s="31"/>
      <c r="BF78" s="88"/>
      <c r="BG78" s="89"/>
      <c r="BH78" s="94"/>
      <c r="BI78" s="95"/>
      <c r="BJ78" s="94"/>
      <c r="BK78" s="95"/>
      <c r="BL78" s="94"/>
      <c r="BM78" s="95"/>
      <c r="BN78" s="94"/>
      <c r="BO78" s="95"/>
      <c r="BP78" s="94"/>
      <c r="BQ78" s="95"/>
      <c r="BR78" s="94"/>
      <c r="BS78" s="95"/>
      <c r="BT78" s="115"/>
      <c r="BU78" s="116"/>
      <c r="BV78" s="101"/>
      <c r="BW78" s="102"/>
      <c r="BX78" s="103"/>
      <c r="BY78" s="84"/>
      <c r="CA78" s="75"/>
    </row>
    <row r="79" spans="1:79" s="69" customFormat="1" ht="10.5" customHeight="1" x14ac:dyDescent="0.15">
      <c r="A79" s="129"/>
      <c r="B79" s="130"/>
      <c r="C79" s="160"/>
      <c r="D79" s="161"/>
      <c r="E79" s="161"/>
      <c r="F79" s="161"/>
      <c r="G79" s="161"/>
      <c r="H79" s="161"/>
      <c r="I79" s="162"/>
      <c r="J79" s="32"/>
      <c r="K79" s="33"/>
      <c r="L79" s="33"/>
      <c r="M79" s="33"/>
      <c r="N79" s="33"/>
      <c r="O79" s="34"/>
      <c r="P79" s="35">
        <f>IF(ISBLANK(P76),"",SUM(P77:P78))</f>
        <v>7</v>
      </c>
      <c r="Q79" s="36" t="s">
        <v>20</v>
      </c>
      <c r="R79" s="37">
        <f>IF(ISBLANK(P76),"",SUM(R77:R78))</f>
        <v>0</v>
      </c>
      <c r="S79" s="35" t="str">
        <f>IF(ISBLANK(S76),"",SUM(S77:S78))</f>
        <v/>
      </c>
      <c r="T79" s="36" t="s">
        <v>20</v>
      </c>
      <c r="U79" s="37" t="str">
        <f>IF(ISBLANK(S76),"",SUM(U77:U78))</f>
        <v/>
      </c>
      <c r="V79" s="35">
        <f>IF(ISBLANK(V76),"",SUM(V77:V78))</f>
        <v>1</v>
      </c>
      <c r="W79" s="36" t="s">
        <v>20</v>
      </c>
      <c r="X79" s="37">
        <f>IF(ISBLANK(V76),"",SUM(X77:X78))</f>
        <v>1</v>
      </c>
      <c r="Y79" s="35" t="str">
        <f>IF(ISBLANK(Y76),"",SUM(Y77:Y78))</f>
        <v/>
      </c>
      <c r="Z79" s="36" t="s">
        <v>20</v>
      </c>
      <c r="AA79" s="37" t="str">
        <f>IF(ISBLANK(Y76),"",SUM(AA77:AA78))</f>
        <v/>
      </c>
      <c r="AB79" s="35">
        <f>IF(ISBLANK(AB76),"",SUM(AB77:AB78))</f>
        <v>4</v>
      </c>
      <c r="AC79" s="36" t="s">
        <v>20</v>
      </c>
      <c r="AD79" s="37">
        <f>IF(ISBLANK(AB76),"",SUM(AD77:AD78))</f>
        <v>0</v>
      </c>
      <c r="AE79" s="35" t="str">
        <f>IF(ISBLANK(AE76),"",SUM(AE77:AE78))</f>
        <v/>
      </c>
      <c r="AF79" s="36" t="s">
        <v>20</v>
      </c>
      <c r="AG79" s="37" t="str">
        <f>IF(ISBLANK(AE76),"",SUM(AG77:AG78))</f>
        <v/>
      </c>
      <c r="AH79" s="35">
        <f>IF(ISBLANK(AH76),"",SUM(AH77:AH78))</f>
        <v>4</v>
      </c>
      <c r="AI79" s="36" t="s">
        <v>20</v>
      </c>
      <c r="AJ79" s="37">
        <f>IF(ISBLANK(AH76),"",SUM(AJ77:AJ78))</f>
        <v>0</v>
      </c>
      <c r="AK79" s="35" t="str">
        <f>IF(ISBLANK(AK76),"",SUM(AK77:AK78))</f>
        <v/>
      </c>
      <c r="AL79" s="36" t="s">
        <v>20</v>
      </c>
      <c r="AM79" s="37" t="str">
        <f>IF(ISBLANK(AK76),"",SUM(AM77:AM78))</f>
        <v/>
      </c>
      <c r="AN79" s="35">
        <f>IF(ISBLANK(AN76),"",SUM(AN77:AN78))</f>
        <v>8</v>
      </c>
      <c r="AO79" s="36" t="s">
        <v>20</v>
      </c>
      <c r="AP79" s="37">
        <f>IF(ISBLANK(AN76),"",SUM(AP77:AP78))</f>
        <v>0</v>
      </c>
      <c r="AQ79" s="35" t="str">
        <f>IF(ISBLANK(AQ76),"",SUM(AQ77:AQ78))</f>
        <v/>
      </c>
      <c r="AR79" s="36" t="s">
        <v>20</v>
      </c>
      <c r="AS79" s="37" t="str">
        <f>IF(ISBLANK(AQ76),"",SUM(AS77:AS78))</f>
        <v/>
      </c>
      <c r="AT79" s="35">
        <f>IF(ISBLANK(AT76),"",SUM(AT77:AT78))</f>
        <v>1</v>
      </c>
      <c r="AU79" s="36" t="s">
        <v>20</v>
      </c>
      <c r="AV79" s="37">
        <f>IF(ISBLANK(AT76),"",SUM(AV77:AV78))</f>
        <v>0</v>
      </c>
      <c r="AW79" s="35">
        <f>IF(ISBLANK(AW76),"",SUM(AW77:AW78))</f>
        <v>1</v>
      </c>
      <c r="AX79" s="36" t="s">
        <v>20</v>
      </c>
      <c r="AY79" s="37">
        <f>IF(ISBLANK(AW76),"",SUM(AY77:AY78))</f>
        <v>6</v>
      </c>
      <c r="AZ79" s="35">
        <f>IF(ISBLANK(AZ76),"",SUM(AZ77:AZ78))</f>
        <v>0</v>
      </c>
      <c r="BA79" s="36" t="s">
        <v>20</v>
      </c>
      <c r="BB79" s="37">
        <f>IF(ISBLANK(AZ76),"",SUM(BB77:BB78))</f>
        <v>3</v>
      </c>
      <c r="BC79" s="35" t="str">
        <f>IF(ISBLANK(BC76),"",SUM(BC77:BC78))</f>
        <v/>
      </c>
      <c r="BD79" s="36" t="s">
        <v>20</v>
      </c>
      <c r="BE79" s="37" t="str">
        <f>IF(ISBLANK(BC76),"",SUM(BE77:BE78))</f>
        <v/>
      </c>
      <c r="BF79" s="90"/>
      <c r="BG79" s="91"/>
      <c r="BH79" s="96"/>
      <c r="BI79" s="97"/>
      <c r="BJ79" s="96"/>
      <c r="BK79" s="97"/>
      <c r="BL79" s="96"/>
      <c r="BM79" s="97"/>
      <c r="BN79" s="96"/>
      <c r="BO79" s="97"/>
      <c r="BP79" s="96"/>
      <c r="BQ79" s="97"/>
      <c r="BR79" s="96"/>
      <c r="BS79" s="97"/>
      <c r="BT79" s="117"/>
      <c r="BU79" s="118"/>
      <c r="BV79" s="104"/>
      <c r="BW79" s="105"/>
      <c r="BX79" s="106"/>
      <c r="BY79" s="84"/>
      <c r="CA79" s="75"/>
    </row>
    <row r="80" spans="1:79" s="69" customFormat="1" ht="18" customHeight="1" x14ac:dyDescent="0.15">
      <c r="A80" s="129">
        <f>BV80</f>
        <v>7</v>
      </c>
      <c r="B80" s="130">
        <v>2</v>
      </c>
      <c r="C80" s="154" t="s">
        <v>58</v>
      </c>
      <c r="D80" s="155"/>
      <c r="E80" s="155"/>
      <c r="F80" s="155"/>
      <c r="G80" s="155"/>
      <c r="H80" s="155"/>
      <c r="I80" s="156"/>
      <c r="J80" s="140" t="s">
        <v>92</v>
      </c>
      <c r="K80" s="141"/>
      <c r="L80" s="142"/>
      <c r="M80" s="140"/>
      <c r="N80" s="141"/>
      <c r="O80" s="142"/>
      <c r="P80" s="38"/>
      <c r="Q80" s="39"/>
      <c r="R80" s="39"/>
      <c r="S80" s="39"/>
      <c r="T80" s="39"/>
      <c r="U80" s="40"/>
      <c r="V80" s="140" t="s">
        <v>72</v>
      </c>
      <c r="W80" s="141"/>
      <c r="X80" s="142"/>
      <c r="Y80" s="140"/>
      <c r="Z80" s="141"/>
      <c r="AA80" s="142"/>
      <c r="AB80" s="121" t="s">
        <v>158</v>
      </c>
      <c r="AC80" s="122"/>
      <c r="AD80" s="125"/>
      <c r="AE80" s="121"/>
      <c r="AF80" s="122"/>
      <c r="AG80" s="125"/>
      <c r="AH80" s="121" t="s">
        <v>121</v>
      </c>
      <c r="AI80" s="122"/>
      <c r="AJ80" s="125"/>
      <c r="AK80" s="121" t="s">
        <v>173</v>
      </c>
      <c r="AL80" s="122"/>
      <c r="AM80" s="125"/>
      <c r="AN80" s="126" t="s">
        <v>156</v>
      </c>
      <c r="AO80" s="127"/>
      <c r="AP80" s="128"/>
      <c r="AQ80" s="121"/>
      <c r="AR80" s="122"/>
      <c r="AS80" s="125"/>
      <c r="AT80" s="126" t="s">
        <v>129</v>
      </c>
      <c r="AU80" s="127"/>
      <c r="AV80" s="128"/>
      <c r="AW80" s="121" t="s">
        <v>164</v>
      </c>
      <c r="AX80" s="122"/>
      <c r="AY80" s="125"/>
      <c r="AZ80" s="126" t="s">
        <v>67</v>
      </c>
      <c r="BA80" s="127"/>
      <c r="BB80" s="128"/>
      <c r="BC80" s="121"/>
      <c r="BD80" s="122"/>
      <c r="BE80" s="125"/>
      <c r="BF80" s="86">
        <f>SUM(BH80:BM83)</f>
        <v>9</v>
      </c>
      <c r="BG80" s="87"/>
      <c r="BH80" s="92">
        <f>COUNTIF(J80:BE80,"○")</f>
        <v>0</v>
      </c>
      <c r="BI80" s="93"/>
      <c r="BJ80" s="92">
        <f>COUNTIF(J80:BE80,"△")</f>
        <v>2</v>
      </c>
      <c r="BK80" s="93"/>
      <c r="BL80" s="92">
        <f>COUNTIF(J80:BE80,"●")</f>
        <v>7</v>
      </c>
      <c r="BM80" s="93"/>
      <c r="BN80" s="92">
        <f>BH80*3+BJ80*1</f>
        <v>2</v>
      </c>
      <c r="BO80" s="93"/>
      <c r="BP80" s="92">
        <f>SUM(J83,P83,V83,AB83,M83,S83,Y83,AE83,AH83,AK83,AZ83,BC83,AN83,AQ83,AT83,AW83)</f>
        <v>8</v>
      </c>
      <c r="BQ80" s="93"/>
      <c r="BR80" s="92">
        <f>SUM(L83,R83,X83,AD83,O83,U83,AA83,AG83,AJ83,AM83,BB83,BE83,AP83,AS83,AV83,AY83)</f>
        <v>50</v>
      </c>
      <c r="BS80" s="93"/>
      <c r="BT80" s="113">
        <f>BP80-BR80</f>
        <v>-42</v>
      </c>
      <c r="BU80" s="114"/>
      <c r="BV80" s="98">
        <f>IF(ISBLANK(B80),"",RANK(BY80,$BY$76:$BY$107) )</f>
        <v>7</v>
      </c>
      <c r="BW80" s="99"/>
      <c r="BX80" s="100"/>
      <c r="BY80" s="84">
        <f>BN80*10000+BT80*100+BP80</f>
        <v>15808</v>
      </c>
      <c r="CA80" s="75"/>
    </row>
    <row r="81" spans="1:79" s="69" customFormat="1" ht="10.5" customHeight="1" x14ac:dyDescent="0.15">
      <c r="A81" s="129"/>
      <c r="B81" s="130"/>
      <c r="C81" s="157"/>
      <c r="D81" s="158"/>
      <c r="E81" s="158"/>
      <c r="F81" s="158"/>
      <c r="G81" s="158"/>
      <c r="H81" s="158"/>
      <c r="I81" s="159"/>
      <c r="J81" s="41">
        <f>IF(ISBLANK(J80),"",R77)</f>
        <v>0</v>
      </c>
      <c r="K81" s="42" t="s">
        <v>18</v>
      </c>
      <c r="L81" s="43">
        <f>IF(ISBLANK(J80),"",P77)</f>
        <v>4</v>
      </c>
      <c r="M81" s="41" t="str">
        <f>IF(ISBLANK(M80),"",U77)</f>
        <v/>
      </c>
      <c r="N81" s="42" t="s">
        <v>18</v>
      </c>
      <c r="O81" s="43" t="str">
        <f>IF(ISBLANK(M80),"",S77)</f>
        <v/>
      </c>
      <c r="P81" s="44"/>
      <c r="Q81" s="45"/>
      <c r="R81" s="45"/>
      <c r="S81" s="45"/>
      <c r="T81" s="45"/>
      <c r="U81" s="46"/>
      <c r="V81" s="27">
        <v>0</v>
      </c>
      <c r="W81" s="28" t="s">
        <v>18</v>
      </c>
      <c r="X81" s="29">
        <v>2</v>
      </c>
      <c r="Y81" s="27"/>
      <c r="Z81" s="28" t="s">
        <v>18</v>
      </c>
      <c r="AA81" s="29"/>
      <c r="AB81" s="47">
        <v>0</v>
      </c>
      <c r="AC81" s="48" t="s">
        <v>18</v>
      </c>
      <c r="AD81" s="49">
        <v>1</v>
      </c>
      <c r="AE81" s="47"/>
      <c r="AF81" s="48" t="s">
        <v>18</v>
      </c>
      <c r="AG81" s="49"/>
      <c r="AH81" s="47">
        <v>0</v>
      </c>
      <c r="AI81" s="48" t="s">
        <v>18</v>
      </c>
      <c r="AJ81" s="49">
        <v>1</v>
      </c>
      <c r="AK81" s="47">
        <v>0</v>
      </c>
      <c r="AL81" s="48" t="s">
        <v>18</v>
      </c>
      <c r="AM81" s="49">
        <v>1</v>
      </c>
      <c r="AN81" s="72">
        <v>2</v>
      </c>
      <c r="AO81" s="71" t="s">
        <v>18</v>
      </c>
      <c r="AP81" s="73">
        <v>1</v>
      </c>
      <c r="AQ81" s="47"/>
      <c r="AR81" s="48" t="s">
        <v>18</v>
      </c>
      <c r="AS81" s="49"/>
      <c r="AT81" s="72">
        <v>1</v>
      </c>
      <c r="AU81" s="71" t="s">
        <v>18</v>
      </c>
      <c r="AV81" s="73">
        <v>8</v>
      </c>
      <c r="AW81" s="47">
        <v>0</v>
      </c>
      <c r="AX81" s="48" t="s">
        <v>18</v>
      </c>
      <c r="AY81" s="49">
        <v>7</v>
      </c>
      <c r="AZ81" s="72">
        <v>0</v>
      </c>
      <c r="BA81" s="71" t="s">
        <v>18</v>
      </c>
      <c r="BB81" s="73">
        <v>3</v>
      </c>
      <c r="BC81" s="47"/>
      <c r="BD81" s="48" t="s">
        <v>18</v>
      </c>
      <c r="BE81" s="49"/>
      <c r="BF81" s="88"/>
      <c r="BG81" s="89"/>
      <c r="BH81" s="94"/>
      <c r="BI81" s="95"/>
      <c r="BJ81" s="94"/>
      <c r="BK81" s="95"/>
      <c r="BL81" s="94"/>
      <c r="BM81" s="95"/>
      <c r="BN81" s="94"/>
      <c r="BO81" s="95"/>
      <c r="BP81" s="94"/>
      <c r="BQ81" s="95"/>
      <c r="BR81" s="94"/>
      <c r="BS81" s="95"/>
      <c r="BT81" s="115"/>
      <c r="BU81" s="116"/>
      <c r="BV81" s="101"/>
      <c r="BW81" s="102"/>
      <c r="BX81" s="103"/>
      <c r="BY81" s="84"/>
      <c r="CA81" s="75"/>
    </row>
    <row r="82" spans="1:79" s="69" customFormat="1" ht="10.5" customHeight="1" x14ac:dyDescent="0.15">
      <c r="A82" s="129"/>
      <c r="B82" s="130"/>
      <c r="C82" s="157"/>
      <c r="D82" s="158"/>
      <c r="E82" s="158"/>
      <c r="F82" s="158"/>
      <c r="G82" s="158"/>
      <c r="H82" s="158"/>
      <c r="I82" s="159"/>
      <c r="J82" s="41">
        <f>IF(ISBLANK(J80),"",R78)</f>
        <v>0</v>
      </c>
      <c r="K82" s="42" t="s">
        <v>19</v>
      </c>
      <c r="L82" s="43">
        <f>IF(ISBLANK(J80),"",P78)</f>
        <v>3</v>
      </c>
      <c r="M82" s="41" t="str">
        <f>IF(ISBLANK(M80),"",U78)</f>
        <v/>
      </c>
      <c r="N82" s="42" t="s">
        <v>19</v>
      </c>
      <c r="O82" s="43" t="str">
        <f>IF(ISBLANK(M80),"",S78)</f>
        <v/>
      </c>
      <c r="P82" s="44"/>
      <c r="Q82" s="45"/>
      <c r="R82" s="45"/>
      <c r="S82" s="45"/>
      <c r="T82" s="45"/>
      <c r="U82" s="46"/>
      <c r="V82" s="30">
        <v>0</v>
      </c>
      <c r="W82" s="28" t="s">
        <v>19</v>
      </c>
      <c r="X82" s="31">
        <v>5</v>
      </c>
      <c r="Y82" s="30"/>
      <c r="Z82" s="28" t="s">
        <v>19</v>
      </c>
      <c r="AA82" s="31"/>
      <c r="AB82" s="50">
        <v>1</v>
      </c>
      <c r="AC82" s="48" t="s">
        <v>19</v>
      </c>
      <c r="AD82" s="51">
        <v>4</v>
      </c>
      <c r="AE82" s="50"/>
      <c r="AF82" s="48" t="s">
        <v>19</v>
      </c>
      <c r="AG82" s="51"/>
      <c r="AH82" s="50">
        <v>1</v>
      </c>
      <c r="AI82" s="48" t="s">
        <v>19</v>
      </c>
      <c r="AJ82" s="51">
        <v>1</v>
      </c>
      <c r="AK82" s="50">
        <v>2</v>
      </c>
      <c r="AL82" s="48" t="s">
        <v>19</v>
      </c>
      <c r="AM82" s="51">
        <v>1</v>
      </c>
      <c r="AN82" s="70">
        <v>1</v>
      </c>
      <c r="AO82" s="71" t="s">
        <v>19</v>
      </c>
      <c r="AP82" s="74">
        <v>2</v>
      </c>
      <c r="AQ82" s="50"/>
      <c r="AR82" s="48" t="s">
        <v>19</v>
      </c>
      <c r="AS82" s="51"/>
      <c r="AT82" s="70">
        <v>0</v>
      </c>
      <c r="AU82" s="71" t="s">
        <v>19</v>
      </c>
      <c r="AV82" s="74">
        <v>2</v>
      </c>
      <c r="AW82" s="50">
        <v>0</v>
      </c>
      <c r="AX82" s="48" t="s">
        <v>19</v>
      </c>
      <c r="AY82" s="51">
        <v>1</v>
      </c>
      <c r="AZ82" s="70">
        <v>0</v>
      </c>
      <c r="BA82" s="71" t="s">
        <v>19</v>
      </c>
      <c r="BB82" s="74">
        <v>3</v>
      </c>
      <c r="BC82" s="50"/>
      <c r="BD82" s="48" t="s">
        <v>19</v>
      </c>
      <c r="BE82" s="51"/>
      <c r="BF82" s="88"/>
      <c r="BG82" s="89"/>
      <c r="BH82" s="94"/>
      <c r="BI82" s="95"/>
      <c r="BJ82" s="94"/>
      <c r="BK82" s="95"/>
      <c r="BL82" s="94"/>
      <c r="BM82" s="95"/>
      <c r="BN82" s="94"/>
      <c r="BO82" s="95"/>
      <c r="BP82" s="94"/>
      <c r="BQ82" s="95"/>
      <c r="BR82" s="94"/>
      <c r="BS82" s="95"/>
      <c r="BT82" s="115"/>
      <c r="BU82" s="116"/>
      <c r="BV82" s="101"/>
      <c r="BW82" s="102"/>
      <c r="BX82" s="103"/>
      <c r="BY82" s="84"/>
      <c r="CA82" s="75"/>
    </row>
    <row r="83" spans="1:79" s="69" customFormat="1" ht="10.5" customHeight="1" x14ac:dyDescent="0.15">
      <c r="A83" s="129"/>
      <c r="B83" s="130"/>
      <c r="C83" s="160"/>
      <c r="D83" s="161"/>
      <c r="E83" s="161"/>
      <c r="F83" s="161"/>
      <c r="G83" s="161"/>
      <c r="H83" s="161"/>
      <c r="I83" s="162"/>
      <c r="J83" s="35">
        <f>IF(ISBLANK(J80),"",SUM(J81:J82))</f>
        <v>0</v>
      </c>
      <c r="K83" s="36" t="s">
        <v>20</v>
      </c>
      <c r="L83" s="37">
        <f>IF(ISBLANK(J80),"",SUM(L81:L82))</f>
        <v>7</v>
      </c>
      <c r="M83" s="35" t="str">
        <f>IF(ISBLANK(M80),"",SUM(M81:M82))</f>
        <v/>
      </c>
      <c r="N83" s="36" t="s">
        <v>20</v>
      </c>
      <c r="O83" s="37" t="str">
        <f>IF(ISBLANK(M80),"",SUM(O81:O82))</f>
        <v/>
      </c>
      <c r="P83" s="52"/>
      <c r="Q83" s="53"/>
      <c r="R83" s="53"/>
      <c r="S83" s="53"/>
      <c r="T83" s="53"/>
      <c r="U83" s="54"/>
      <c r="V83" s="35">
        <f>IF(ISBLANK(V80),"",SUM(V81:V82))</f>
        <v>0</v>
      </c>
      <c r="W83" s="36" t="s">
        <v>20</v>
      </c>
      <c r="X83" s="37">
        <f>IF(ISBLANK(V80),"",SUM(X81:X82))</f>
        <v>7</v>
      </c>
      <c r="Y83" s="35" t="str">
        <f>IF(ISBLANK(Y80),"",SUM(Y81:Y82))</f>
        <v/>
      </c>
      <c r="Z83" s="36" t="s">
        <v>20</v>
      </c>
      <c r="AA83" s="37" t="str">
        <f>IF(ISBLANK(Y80),"",SUM(AA81:AA82))</f>
        <v/>
      </c>
      <c r="AB83" s="55">
        <f>IF(ISBLANK(AB80),"",SUM(AB81:AB82))</f>
        <v>1</v>
      </c>
      <c r="AC83" s="56" t="s">
        <v>20</v>
      </c>
      <c r="AD83" s="57">
        <f>IF(ISBLANK(AB80),"",SUM(AD81:AD82))</f>
        <v>5</v>
      </c>
      <c r="AE83" s="55" t="str">
        <f>IF(ISBLANK(AE80),"",SUM(AE81:AE82))</f>
        <v/>
      </c>
      <c r="AF83" s="56" t="s">
        <v>20</v>
      </c>
      <c r="AG83" s="57" t="str">
        <f>IF(ISBLANK(AE80),"",SUM(AG81:AG82))</f>
        <v/>
      </c>
      <c r="AH83" s="55">
        <f>IF(ISBLANK(AH80),"",SUM(AH81:AH82))</f>
        <v>1</v>
      </c>
      <c r="AI83" s="56" t="s">
        <v>20</v>
      </c>
      <c r="AJ83" s="57">
        <f>IF(ISBLANK(AH80),"",SUM(AJ81:AJ82))</f>
        <v>2</v>
      </c>
      <c r="AK83" s="55">
        <f>IF(ISBLANK(AK80),"",SUM(AK81:AK82))</f>
        <v>2</v>
      </c>
      <c r="AL83" s="56" t="s">
        <v>20</v>
      </c>
      <c r="AM83" s="57">
        <f>IF(ISBLANK(AK80),"",SUM(AM81:AM82))</f>
        <v>2</v>
      </c>
      <c r="AN83" s="55">
        <f>IF(ISBLANK(AN80),"",SUM(AN81:AN82))</f>
        <v>3</v>
      </c>
      <c r="AO83" s="56" t="s">
        <v>20</v>
      </c>
      <c r="AP83" s="57">
        <f>IF(ISBLANK(AN80),"",SUM(AP81:AP82))</f>
        <v>3</v>
      </c>
      <c r="AQ83" s="55" t="str">
        <f>IF(ISBLANK(AQ80),"",SUM(AQ81:AQ82))</f>
        <v/>
      </c>
      <c r="AR83" s="56" t="s">
        <v>20</v>
      </c>
      <c r="AS83" s="57" t="str">
        <f>IF(ISBLANK(AQ80),"",SUM(AS81:AS82))</f>
        <v/>
      </c>
      <c r="AT83" s="55">
        <f>IF(ISBLANK(AT80),"",SUM(AT81:AT82))</f>
        <v>1</v>
      </c>
      <c r="AU83" s="56" t="s">
        <v>20</v>
      </c>
      <c r="AV83" s="57">
        <f>IF(ISBLANK(AT80),"",SUM(AV81:AV82))</f>
        <v>10</v>
      </c>
      <c r="AW83" s="55">
        <f>IF(ISBLANK(AW80),"",SUM(AW81:AW82))</f>
        <v>0</v>
      </c>
      <c r="AX83" s="56" t="s">
        <v>20</v>
      </c>
      <c r="AY83" s="57">
        <f>IF(ISBLANK(AW80),"",SUM(AY81:AY82))</f>
        <v>8</v>
      </c>
      <c r="AZ83" s="55">
        <f>IF(ISBLANK(AZ80),"",SUM(AZ81:AZ82))</f>
        <v>0</v>
      </c>
      <c r="BA83" s="56" t="s">
        <v>20</v>
      </c>
      <c r="BB83" s="57">
        <f>IF(ISBLANK(AZ80),"",SUM(BB81:BB82))</f>
        <v>6</v>
      </c>
      <c r="BC83" s="55" t="str">
        <f>IF(ISBLANK(BC80),"",SUM(BC81:BC82))</f>
        <v/>
      </c>
      <c r="BD83" s="56" t="s">
        <v>20</v>
      </c>
      <c r="BE83" s="57" t="str">
        <f>IF(ISBLANK(BC80),"",SUM(BE81:BE82))</f>
        <v/>
      </c>
      <c r="BF83" s="90"/>
      <c r="BG83" s="91"/>
      <c r="BH83" s="96"/>
      <c r="BI83" s="97"/>
      <c r="BJ83" s="96"/>
      <c r="BK83" s="97"/>
      <c r="BL83" s="96"/>
      <c r="BM83" s="97"/>
      <c r="BN83" s="96"/>
      <c r="BO83" s="97"/>
      <c r="BP83" s="96"/>
      <c r="BQ83" s="97"/>
      <c r="BR83" s="96"/>
      <c r="BS83" s="97"/>
      <c r="BT83" s="117"/>
      <c r="BU83" s="118"/>
      <c r="BV83" s="104"/>
      <c r="BW83" s="105"/>
      <c r="BX83" s="106"/>
      <c r="BY83" s="84"/>
      <c r="CA83" s="75"/>
    </row>
    <row r="84" spans="1:79" s="69" customFormat="1" ht="18" customHeight="1" x14ac:dyDescent="0.15">
      <c r="A84" s="129">
        <f>BV84</f>
        <v>3</v>
      </c>
      <c r="B84" s="130">
        <v>3</v>
      </c>
      <c r="C84" s="154" t="s">
        <v>50</v>
      </c>
      <c r="D84" s="155"/>
      <c r="E84" s="155"/>
      <c r="F84" s="155"/>
      <c r="G84" s="155"/>
      <c r="H84" s="155"/>
      <c r="I84" s="156"/>
      <c r="J84" s="140" t="s">
        <v>136</v>
      </c>
      <c r="K84" s="141"/>
      <c r="L84" s="142"/>
      <c r="M84" s="140"/>
      <c r="N84" s="141"/>
      <c r="O84" s="142"/>
      <c r="P84" s="140" t="s">
        <v>71</v>
      </c>
      <c r="Q84" s="141"/>
      <c r="R84" s="142"/>
      <c r="S84" s="140"/>
      <c r="T84" s="141"/>
      <c r="U84" s="142"/>
      <c r="V84" s="38"/>
      <c r="W84" s="39"/>
      <c r="X84" s="39"/>
      <c r="Y84" s="39"/>
      <c r="Z84" s="39"/>
      <c r="AA84" s="40"/>
      <c r="AB84" s="126" t="s">
        <v>84</v>
      </c>
      <c r="AC84" s="127"/>
      <c r="AD84" s="128"/>
      <c r="AE84" s="121"/>
      <c r="AF84" s="122"/>
      <c r="AG84" s="125"/>
      <c r="AH84" s="126" t="s">
        <v>84</v>
      </c>
      <c r="AI84" s="127"/>
      <c r="AJ84" s="128"/>
      <c r="AK84" s="121"/>
      <c r="AL84" s="122"/>
      <c r="AM84" s="125"/>
      <c r="AN84" s="126" t="s">
        <v>131</v>
      </c>
      <c r="AO84" s="127"/>
      <c r="AP84" s="128"/>
      <c r="AQ84" s="121"/>
      <c r="AR84" s="122"/>
      <c r="AS84" s="125"/>
      <c r="AT84" s="126" t="s">
        <v>145</v>
      </c>
      <c r="AU84" s="127"/>
      <c r="AV84" s="128"/>
      <c r="AW84" s="121" t="s">
        <v>167</v>
      </c>
      <c r="AX84" s="122"/>
      <c r="AY84" s="125"/>
      <c r="AZ84" s="126" t="s">
        <v>153</v>
      </c>
      <c r="BA84" s="127"/>
      <c r="BB84" s="128"/>
      <c r="BC84" s="121" t="s">
        <v>169</v>
      </c>
      <c r="BD84" s="122"/>
      <c r="BE84" s="125"/>
      <c r="BF84" s="86">
        <f>SUM(BH84:BM87)</f>
        <v>9</v>
      </c>
      <c r="BG84" s="87"/>
      <c r="BH84" s="92">
        <f>COUNTIF(J84:BE84,"○")</f>
        <v>6</v>
      </c>
      <c r="BI84" s="93"/>
      <c r="BJ84" s="92">
        <f>COUNTIF(J84:BE84,"△")</f>
        <v>1</v>
      </c>
      <c r="BK84" s="93"/>
      <c r="BL84" s="92">
        <f>COUNTIF(J84:BE84,"●")</f>
        <v>2</v>
      </c>
      <c r="BM84" s="93"/>
      <c r="BN84" s="92">
        <f>BH84*3+BJ84*1</f>
        <v>19</v>
      </c>
      <c r="BO84" s="93"/>
      <c r="BP84" s="92">
        <f>SUM(J87,P87,V87,AB87,M87,S87,Y87,AE87,AH87,AK87,AZ87,BC87,AN87,AQ87,AT87,AW87)</f>
        <v>27</v>
      </c>
      <c r="BQ84" s="93"/>
      <c r="BR84" s="92">
        <f>SUM(L87,R87,X87,AD87,O87,U87,AA87,AG87,AJ87,AM87,BB87,BE87,AP87,AS87,AV87,AY87)</f>
        <v>11</v>
      </c>
      <c r="BS84" s="93"/>
      <c r="BT84" s="113">
        <f>BP84-BR84</f>
        <v>16</v>
      </c>
      <c r="BU84" s="114"/>
      <c r="BV84" s="98">
        <f>IF(ISBLANK(B84),"",RANK(BY84,$BY$76:$BY$107) )</f>
        <v>3</v>
      </c>
      <c r="BW84" s="99"/>
      <c r="BX84" s="100"/>
      <c r="BY84" s="84">
        <f>BN84*10000+BT84*100+BP84</f>
        <v>191627</v>
      </c>
      <c r="CA84" s="75"/>
    </row>
    <row r="85" spans="1:79" s="69" customFormat="1" ht="10.5" customHeight="1" x14ac:dyDescent="0.15">
      <c r="A85" s="129"/>
      <c r="B85" s="130"/>
      <c r="C85" s="157"/>
      <c r="D85" s="158"/>
      <c r="E85" s="158"/>
      <c r="F85" s="158"/>
      <c r="G85" s="158"/>
      <c r="H85" s="158"/>
      <c r="I85" s="159"/>
      <c r="J85" s="41">
        <f>IF(ISBLANK(J84),"",X77)</f>
        <v>1</v>
      </c>
      <c r="K85" s="42" t="s">
        <v>18</v>
      </c>
      <c r="L85" s="43">
        <f>IF(ISBLANK(J84),"",V77)</f>
        <v>0</v>
      </c>
      <c r="M85" s="41" t="str">
        <f>IF(ISBLANK(M84),"",AA77)</f>
        <v/>
      </c>
      <c r="N85" s="42" t="s">
        <v>18</v>
      </c>
      <c r="O85" s="43" t="str">
        <f>IF(ISBLANK(M84),"",Y77)</f>
        <v/>
      </c>
      <c r="P85" s="41">
        <f>IF(ISBLANK(P84),"",X81)</f>
        <v>2</v>
      </c>
      <c r="Q85" s="42" t="s">
        <v>18</v>
      </c>
      <c r="R85" s="43">
        <f>IF(ISBLANK(P84),"",V81)</f>
        <v>0</v>
      </c>
      <c r="S85" s="41" t="str">
        <f>IF(ISBLANK(S84),"",AA81)</f>
        <v/>
      </c>
      <c r="T85" s="42" t="s">
        <v>18</v>
      </c>
      <c r="U85" s="43" t="str">
        <f>IF(ISBLANK(S84),"",Y81)</f>
        <v/>
      </c>
      <c r="V85" s="44"/>
      <c r="W85" s="45"/>
      <c r="X85" s="45"/>
      <c r="Y85" s="45"/>
      <c r="Z85" s="45"/>
      <c r="AA85" s="46"/>
      <c r="AB85" s="72">
        <v>1</v>
      </c>
      <c r="AC85" s="71" t="s">
        <v>18</v>
      </c>
      <c r="AD85" s="73">
        <v>0</v>
      </c>
      <c r="AE85" s="47"/>
      <c r="AF85" s="48" t="s">
        <v>18</v>
      </c>
      <c r="AG85" s="49"/>
      <c r="AH85" s="72">
        <v>1</v>
      </c>
      <c r="AI85" s="71" t="s">
        <v>18</v>
      </c>
      <c r="AJ85" s="73">
        <v>0</v>
      </c>
      <c r="AK85" s="47"/>
      <c r="AL85" s="48" t="s">
        <v>18</v>
      </c>
      <c r="AM85" s="49"/>
      <c r="AN85" s="72">
        <v>3</v>
      </c>
      <c r="AO85" s="71" t="s">
        <v>18</v>
      </c>
      <c r="AP85" s="73">
        <v>0</v>
      </c>
      <c r="AQ85" s="47"/>
      <c r="AR85" s="48" t="s">
        <v>18</v>
      </c>
      <c r="AS85" s="49"/>
      <c r="AT85" s="72">
        <v>2</v>
      </c>
      <c r="AU85" s="71" t="s">
        <v>18</v>
      </c>
      <c r="AV85" s="73">
        <v>1</v>
      </c>
      <c r="AW85" s="47">
        <v>0</v>
      </c>
      <c r="AX85" s="48" t="s">
        <v>18</v>
      </c>
      <c r="AY85" s="49">
        <v>0</v>
      </c>
      <c r="AZ85" s="72">
        <v>0</v>
      </c>
      <c r="BA85" s="71" t="s">
        <v>18</v>
      </c>
      <c r="BB85" s="73">
        <v>1</v>
      </c>
      <c r="BC85" s="47">
        <v>0</v>
      </c>
      <c r="BD85" s="48" t="s">
        <v>18</v>
      </c>
      <c r="BE85" s="49">
        <v>3</v>
      </c>
      <c r="BF85" s="88"/>
      <c r="BG85" s="89"/>
      <c r="BH85" s="94"/>
      <c r="BI85" s="95"/>
      <c r="BJ85" s="94"/>
      <c r="BK85" s="95"/>
      <c r="BL85" s="94"/>
      <c r="BM85" s="95"/>
      <c r="BN85" s="94"/>
      <c r="BO85" s="95"/>
      <c r="BP85" s="94"/>
      <c r="BQ85" s="95"/>
      <c r="BR85" s="94"/>
      <c r="BS85" s="95"/>
      <c r="BT85" s="115"/>
      <c r="BU85" s="116"/>
      <c r="BV85" s="101"/>
      <c r="BW85" s="102"/>
      <c r="BX85" s="103"/>
      <c r="BY85" s="84"/>
      <c r="CA85" s="75"/>
    </row>
    <row r="86" spans="1:79" s="69" customFormat="1" ht="10.5" customHeight="1" x14ac:dyDescent="0.15">
      <c r="A86" s="129"/>
      <c r="B86" s="130"/>
      <c r="C86" s="157"/>
      <c r="D86" s="158"/>
      <c r="E86" s="158"/>
      <c r="F86" s="158"/>
      <c r="G86" s="158"/>
      <c r="H86" s="158"/>
      <c r="I86" s="159"/>
      <c r="J86" s="41">
        <f>IF(ISBLANK(J84),"",X78)</f>
        <v>0</v>
      </c>
      <c r="K86" s="42" t="s">
        <v>19</v>
      </c>
      <c r="L86" s="43">
        <f>IF(ISBLANK(J84),"",V78)</f>
        <v>1</v>
      </c>
      <c r="M86" s="41" t="str">
        <f>IF(ISBLANK(M84),"",AA78)</f>
        <v/>
      </c>
      <c r="N86" s="42" t="s">
        <v>19</v>
      </c>
      <c r="O86" s="43" t="str">
        <f>IF(ISBLANK(M84),"",Y78)</f>
        <v/>
      </c>
      <c r="P86" s="41">
        <f>IF(ISBLANK(P84),"",X82)</f>
        <v>5</v>
      </c>
      <c r="Q86" s="42" t="s">
        <v>19</v>
      </c>
      <c r="R86" s="43">
        <f>IF(ISBLANK(P84),"",V82)</f>
        <v>0</v>
      </c>
      <c r="S86" s="41" t="str">
        <f>IF(ISBLANK(S84),"",AA82)</f>
        <v/>
      </c>
      <c r="T86" s="42" t="s">
        <v>19</v>
      </c>
      <c r="U86" s="43" t="str">
        <f>IF(ISBLANK(S84),"",Y82)</f>
        <v/>
      </c>
      <c r="V86" s="44"/>
      <c r="W86" s="45"/>
      <c r="X86" s="45"/>
      <c r="Y86" s="45"/>
      <c r="Z86" s="45"/>
      <c r="AA86" s="46"/>
      <c r="AB86" s="70">
        <v>3</v>
      </c>
      <c r="AC86" s="71" t="s">
        <v>19</v>
      </c>
      <c r="AD86" s="74">
        <v>0</v>
      </c>
      <c r="AE86" s="50"/>
      <c r="AF86" s="48" t="s">
        <v>19</v>
      </c>
      <c r="AG86" s="51"/>
      <c r="AH86" s="70">
        <v>2</v>
      </c>
      <c r="AI86" s="71" t="s">
        <v>19</v>
      </c>
      <c r="AJ86" s="74">
        <v>0</v>
      </c>
      <c r="AK86" s="50"/>
      <c r="AL86" s="48" t="s">
        <v>19</v>
      </c>
      <c r="AM86" s="51"/>
      <c r="AN86" s="70">
        <v>2</v>
      </c>
      <c r="AO86" s="71" t="s">
        <v>19</v>
      </c>
      <c r="AP86" s="74">
        <v>0</v>
      </c>
      <c r="AQ86" s="50"/>
      <c r="AR86" s="48" t="s">
        <v>19</v>
      </c>
      <c r="AS86" s="51"/>
      <c r="AT86" s="70">
        <v>0</v>
      </c>
      <c r="AU86" s="71" t="s">
        <v>19</v>
      </c>
      <c r="AV86" s="74">
        <v>0</v>
      </c>
      <c r="AW86" s="50">
        <v>2</v>
      </c>
      <c r="AX86" s="48" t="s">
        <v>19</v>
      </c>
      <c r="AY86" s="51">
        <v>0</v>
      </c>
      <c r="AZ86" s="70">
        <v>1</v>
      </c>
      <c r="BA86" s="71" t="s">
        <v>19</v>
      </c>
      <c r="BB86" s="74">
        <v>1</v>
      </c>
      <c r="BC86" s="50">
        <v>2</v>
      </c>
      <c r="BD86" s="48" t="s">
        <v>19</v>
      </c>
      <c r="BE86" s="51">
        <v>4</v>
      </c>
      <c r="BF86" s="88"/>
      <c r="BG86" s="89"/>
      <c r="BH86" s="94"/>
      <c r="BI86" s="95"/>
      <c r="BJ86" s="94"/>
      <c r="BK86" s="95"/>
      <c r="BL86" s="94"/>
      <c r="BM86" s="95"/>
      <c r="BN86" s="94"/>
      <c r="BO86" s="95"/>
      <c r="BP86" s="94"/>
      <c r="BQ86" s="95"/>
      <c r="BR86" s="94"/>
      <c r="BS86" s="95"/>
      <c r="BT86" s="115"/>
      <c r="BU86" s="116"/>
      <c r="BV86" s="101"/>
      <c r="BW86" s="102"/>
      <c r="BX86" s="103"/>
      <c r="BY86" s="84"/>
      <c r="CA86" s="75"/>
    </row>
    <row r="87" spans="1:79" s="69" customFormat="1" ht="10.5" customHeight="1" x14ac:dyDescent="0.15">
      <c r="A87" s="129"/>
      <c r="B87" s="130"/>
      <c r="C87" s="160"/>
      <c r="D87" s="161"/>
      <c r="E87" s="161"/>
      <c r="F87" s="161"/>
      <c r="G87" s="161"/>
      <c r="H87" s="161"/>
      <c r="I87" s="162"/>
      <c r="J87" s="35">
        <f>IF(ISBLANK(J84),"",SUM(J85:J86))</f>
        <v>1</v>
      </c>
      <c r="K87" s="36" t="s">
        <v>20</v>
      </c>
      <c r="L87" s="37">
        <f>IF(ISBLANK(J84),"",SUM(L85:L86))</f>
        <v>1</v>
      </c>
      <c r="M87" s="35" t="str">
        <f>IF(ISBLANK(M84),"",SUM(M85:M86))</f>
        <v/>
      </c>
      <c r="N87" s="36" t="s">
        <v>20</v>
      </c>
      <c r="O87" s="37" t="str">
        <f>IF(ISBLANK(M84),"",SUM(O85:O86))</f>
        <v/>
      </c>
      <c r="P87" s="35">
        <f>IF(ISBLANK(P84),"",SUM(P85:P86))</f>
        <v>7</v>
      </c>
      <c r="Q87" s="36" t="s">
        <v>20</v>
      </c>
      <c r="R87" s="37">
        <f>IF(ISBLANK(P84),"",SUM(R85:R86))</f>
        <v>0</v>
      </c>
      <c r="S87" s="35" t="str">
        <f>IF(ISBLANK(S84),"",SUM(S85:S86))</f>
        <v/>
      </c>
      <c r="T87" s="36" t="s">
        <v>20</v>
      </c>
      <c r="U87" s="37" t="str">
        <f>IF(ISBLANK(S84),"",SUM(U85:U86))</f>
        <v/>
      </c>
      <c r="V87" s="52"/>
      <c r="W87" s="53"/>
      <c r="X87" s="53"/>
      <c r="Y87" s="53"/>
      <c r="Z87" s="53"/>
      <c r="AA87" s="54"/>
      <c r="AB87" s="55">
        <f>IF(ISBLANK(AB84),"",SUM(AB85:AB86))</f>
        <v>4</v>
      </c>
      <c r="AC87" s="56" t="s">
        <v>20</v>
      </c>
      <c r="AD87" s="57">
        <f>IF(ISBLANK(AB84),"",SUM(AD85:AD86))</f>
        <v>0</v>
      </c>
      <c r="AE87" s="55" t="str">
        <f>IF(ISBLANK(AE84),"",SUM(AE85:AE86))</f>
        <v/>
      </c>
      <c r="AF87" s="56" t="s">
        <v>20</v>
      </c>
      <c r="AG87" s="57" t="str">
        <f>IF(ISBLANK(AE84),"",SUM(AG85:AG86))</f>
        <v/>
      </c>
      <c r="AH87" s="55">
        <f>IF(ISBLANK(AH84),"",SUM(AH85:AH86))</f>
        <v>3</v>
      </c>
      <c r="AI87" s="56" t="s">
        <v>20</v>
      </c>
      <c r="AJ87" s="57">
        <f>IF(ISBLANK(AH84),"",SUM(AJ85:AJ86))</f>
        <v>0</v>
      </c>
      <c r="AK87" s="55" t="str">
        <f>IF(ISBLANK(AK84),"",SUM(AK85:AK86))</f>
        <v/>
      </c>
      <c r="AL87" s="56" t="s">
        <v>20</v>
      </c>
      <c r="AM87" s="57" t="str">
        <f>IF(ISBLANK(AK84),"",SUM(AM85:AM86))</f>
        <v/>
      </c>
      <c r="AN87" s="55">
        <f>IF(ISBLANK(AN84),"",SUM(AN85:AN86))</f>
        <v>5</v>
      </c>
      <c r="AO87" s="56" t="s">
        <v>20</v>
      </c>
      <c r="AP87" s="57">
        <f>IF(ISBLANK(AN84),"",SUM(AP85:AP86))</f>
        <v>0</v>
      </c>
      <c r="AQ87" s="55" t="str">
        <f>IF(ISBLANK(AQ84),"",SUM(AQ85:AQ86))</f>
        <v/>
      </c>
      <c r="AR87" s="56" t="s">
        <v>20</v>
      </c>
      <c r="AS87" s="57" t="str">
        <f>IF(ISBLANK(AQ84),"",SUM(AS85:AS86))</f>
        <v/>
      </c>
      <c r="AT87" s="55">
        <f>IF(ISBLANK(AT84),"",SUM(AT85:AT86))</f>
        <v>2</v>
      </c>
      <c r="AU87" s="56" t="s">
        <v>20</v>
      </c>
      <c r="AV87" s="57">
        <f>IF(ISBLANK(AT84),"",SUM(AV85:AV86))</f>
        <v>1</v>
      </c>
      <c r="AW87" s="55">
        <f>IF(ISBLANK(AW84),"",SUM(AW85:AW86))</f>
        <v>2</v>
      </c>
      <c r="AX87" s="56" t="s">
        <v>20</v>
      </c>
      <c r="AY87" s="57">
        <f>IF(ISBLANK(AW84),"",SUM(AY85:AY86))</f>
        <v>0</v>
      </c>
      <c r="AZ87" s="55">
        <f>IF(ISBLANK(AZ84),"",SUM(AZ85:AZ86))</f>
        <v>1</v>
      </c>
      <c r="BA87" s="56" t="s">
        <v>20</v>
      </c>
      <c r="BB87" s="57">
        <f>IF(ISBLANK(AZ84),"",SUM(BB85:BB86))</f>
        <v>2</v>
      </c>
      <c r="BC87" s="55">
        <f>IF(ISBLANK(BC84),"",SUM(BC85:BC86))</f>
        <v>2</v>
      </c>
      <c r="BD87" s="56" t="s">
        <v>20</v>
      </c>
      <c r="BE87" s="57">
        <f>IF(ISBLANK(BC84),"",SUM(BE85:BE86))</f>
        <v>7</v>
      </c>
      <c r="BF87" s="90"/>
      <c r="BG87" s="91"/>
      <c r="BH87" s="96"/>
      <c r="BI87" s="97"/>
      <c r="BJ87" s="96"/>
      <c r="BK87" s="97"/>
      <c r="BL87" s="96"/>
      <c r="BM87" s="97"/>
      <c r="BN87" s="96"/>
      <c r="BO87" s="97"/>
      <c r="BP87" s="96"/>
      <c r="BQ87" s="97"/>
      <c r="BR87" s="96"/>
      <c r="BS87" s="97"/>
      <c r="BT87" s="117"/>
      <c r="BU87" s="118"/>
      <c r="BV87" s="104"/>
      <c r="BW87" s="105"/>
      <c r="BX87" s="106"/>
      <c r="BY87" s="84"/>
      <c r="CA87" s="75"/>
    </row>
    <row r="88" spans="1:79" s="69" customFormat="1" ht="18" customHeight="1" x14ac:dyDescent="0.15">
      <c r="A88" s="129">
        <f>BV88</f>
        <v>5</v>
      </c>
      <c r="B88" s="130">
        <v>4</v>
      </c>
      <c r="C88" s="154" t="s">
        <v>43</v>
      </c>
      <c r="D88" s="155"/>
      <c r="E88" s="155"/>
      <c r="F88" s="155"/>
      <c r="G88" s="155"/>
      <c r="H88" s="155"/>
      <c r="I88" s="156"/>
      <c r="J88" s="121" t="s">
        <v>105</v>
      </c>
      <c r="K88" s="122"/>
      <c r="L88" s="125"/>
      <c r="M88" s="121"/>
      <c r="N88" s="122"/>
      <c r="O88" s="125"/>
      <c r="P88" s="121" t="s">
        <v>159</v>
      </c>
      <c r="Q88" s="122"/>
      <c r="R88" s="125"/>
      <c r="S88" s="121"/>
      <c r="T88" s="122"/>
      <c r="U88" s="125"/>
      <c r="V88" s="121" t="s">
        <v>90</v>
      </c>
      <c r="W88" s="122"/>
      <c r="X88" s="125"/>
      <c r="Y88" s="121"/>
      <c r="Z88" s="122"/>
      <c r="AA88" s="125"/>
      <c r="AB88" s="38"/>
      <c r="AC88" s="39"/>
      <c r="AD88" s="39"/>
      <c r="AE88" s="39"/>
      <c r="AF88" s="39"/>
      <c r="AG88" s="40"/>
      <c r="AH88" s="126" t="s">
        <v>152</v>
      </c>
      <c r="AI88" s="127"/>
      <c r="AJ88" s="128"/>
      <c r="AK88" s="121"/>
      <c r="AL88" s="122"/>
      <c r="AM88" s="125"/>
      <c r="AN88" s="126" t="s">
        <v>126</v>
      </c>
      <c r="AO88" s="127"/>
      <c r="AP88" s="128"/>
      <c r="AQ88" s="121"/>
      <c r="AR88" s="122"/>
      <c r="AS88" s="125"/>
      <c r="AT88" s="126" t="s">
        <v>124</v>
      </c>
      <c r="AU88" s="127"/>
      <c r="AV88" s="128"/>
      <c r="AW88" s="121"/>
      <c r="AX88" s="122"/>
      <c r="AY88" s="125"/>
      <c r="AZ88" s="126" t="s">
        <v>149</v>
      </c>
      <c r="BA88" s="127"/>
      <c r="BB88" s="128"/>
      <c r="BC88" s="121" t="s">
        <v>165</v>
      </c>
      <c r="BD88" s="122"/>
      <c r="BE88" s="125"/>
      <c r="BF88" s="86">
        <f>SUM(BH88:BM91)</f>
        <v>8</v>
      </c>
      <c r="BG88" s="87"/>
      <c r="BH88" s="92">
        <f>COUNTIF(J88:BE88,"○")</f>
        <v>3</v>
      </c>
      <c r="BI88" s="93"/>
      <c r="BJ88" s="92">
        <f>COUNTIF(J88:BE88,"△")</f>
        <v>0</v>
      </c>
      <c r="BK88" s="93"/>
      <c r="BL88" s="92">
        <f>COUNTIF(J88:BE88,"●")</f>
        <v>5</v>
      </c>
      <c r="BM88" s="93"/>
      <c r="BN88" s="92">
        <f>BH88*3+BJ88*1</f>
        <v>9</v>
      </c>
      <c r="BO88" s="93"/>
      <c r="BP88" s="92">
        <f>SUM(J91,P91,V91,AB91,M91,S91,Y91,AE91,AH91,AK91,AZ91,BC91,AN91,AQ91,AT91,AW91)</f>
        <v>12</v>
      </c>
      <c r="BQ88" s="93"/>
      <c r="BR88" s="92">
        <f>SUM(L91,R91,X91,AD91,O91,U91,AA91,AG91,AJ91,AM91,BB91,BE91,AP91,AS91,AV91,AY91)</f>
        <v>26</v>
      </c>
      <c r="BS88" s="93"/>
      <c r="BT88" s="113">
        <f>BP88-BR88</f>
        <v>-14</v>
      </c>
      <c r="BU88" s="114"/>
      <c r="BV88" s="98">
        <f>IF(ISBLANK(B88),"",RANK(BY88,$BY$76:$BY$107) )</f>
        <v>5</v>
      </c>
      <c r="BW88" s="99"/>
      <c r="BX88" s="100"/>
      <c r="BY88" s="84">
        <f>BN88*10000+BT88*100+BP88</f>
        <v>88612</v>
      </c>
      <c r="CA88" s="75"/>
    </row>
    <row r="89" spans="1:79" s="69" customFormat="1" ht="10.5" customHeight="1" x14ac:dyDescent="0.15">
      <c r="A89" s="129"/>
      <c r="B89" s="130"/>
      <c r="C89" s="157"/>
      <c r="D89" s="158"/>
      <c r="E89" s="158"/>
      <c r="F89" s="158"/>
      <c r="G89" s="158"/>
      <c r="H89" s="158"/>
      <c r="I89" s="159"/>
      <c r="J89" s="58">
        <f>IF(ISBLANK(J88),"",AD77)</f>
        <v>0</v>
      </c>
      <c r="K89" s="59" t="s">
        <v>18</v>
      </c>
      <c r="L89" s="60">
        <f>IF(ISBLANK(J88),"",AB77)</f>
        <v>3</v>
      </c>
      <c r="M89" s="58" t="str">
        <f>IF(ISBLANK(M88),"",AG77)</f>
        <v/>
      </c>
      <c r="N89" s="59" t="s">
        <v>18</v>
      </c>
      <c r="O89" s="60" t="str">
        <f>IF(ISBLANK(M88),"",AE77)</f>
        <v/>
      </c>
      <c r="P89" s="58">
        <f>IF(ISBLANK(P88),"",AD81)</f>
        <v>1</v>
      </c>
      <c r="Q89" s="59" t="s">
        <v>18</v>
      </c>
      <c r="R89" s="60">
        <f>IF(ISBLANK(P88),"",AB81)</f>
        <v>0</v>
      </c>
      <c r="S89" s="58" t="str">
        <f>IF(ISBLANK(S88),"",AG81)</f>
        <v/>
      </c>
      <c r="T89" s="59" t="s">
        <v>18</v>
      </c>
      <c r="U89" s="60" t="str">
        <f>IF(ISBLANK(S88),"",AE81)</f>
        <v/>
      </c>
      <c r="V89" s="58">
        <f>IF(ISBLANK(V88),"",AD85)</f>
        <v>0</v>
      </c>
      <c r="W89" s="59" t="s">
        <v>18</v>
      </c>
      <c r="X89" s="60">
        <f>IF(ISBLANK(V88),"",AB85)</f>
        <v>1</v>
      </c>
      <c r="Y89" s="58" t="str">
        <f>IF(ISBLANK(Y88),"",AG85)</f>
        <v/>
      </c>
      <c r="Z89" s="59" t="s">
        <v>18</v>
      </c>
      <c r="AA89" s="60" t="str">
        <f>IF(ISBLANK(Y88),"",AE85)</f>
        <v/>
      </c>
      <c r="AB89" s="44"/>
      <c r="AC89" s="45"/>
      <c r="AD89" s="45"/>
      <c r="AE89" s="45"/>
      <c r="AF89" s="45"/>
      <c r="AG89" s="46"/>
      <c r="AH89" s="72">
        <v>1</v>
      </c>
      <c r="AI89" s="71" t="s">
        <v>18</v>
      </c>
      <c r="AJ89" s="73">
        <v>0</v>
      </c>
      <c r="AK89" s="47"/>
      <c r="AL89" s="48" t="s">
        <v>18</v>
      </c>
      <c r="AM89" s="49"/>
      <c r="AN89" s="72">
        <v>1</v>
      </c>
      <c r="AO89" s="71" t="s">
        <v>18</v>
      </c>
      <c r="AP89" s="73">
        <v>0</v>
      </c>
      <c r="AQ89" s="47"/>
      <c r="AR89" s="48" t="s">
        <v>18</v>
      </c>
      <c r="AS89" s="49"/>
      <c r="AT89" s="72">
        <v>0</v>
      </c>
      <c r="AU89" s="71" t="s">
        <v>18</v>
      </c>
      <c r="AV89" s="73">
        <v>2</v>
      </c>
      <c r="AW89" s="47"/>
      <c r="AX89" s="48" t="s">
        <v>18</v>
      </c>
      <c r="AY89" s="49"/>
      <c r="AZ89" s="72">
        <v>0</v>
      </c>
      <c r="BA89" s="71" t="s">
        <v>18</v>
      </c>
      <c r="BB89" s="73">
        <v>3</v>
      </c>
      <c r="BC89" s="47">
        <v>2</v>
      </c>
      <c r="BD89" s="48" t="s">
        <v>18</v>
      </c>
      <c r="BE89" s="49">
        <v>2</v>
      </c>
      <c r="BF89" s="88"/>
      <c r="BG89" s="89"/>
      <c r="BH89" s="94"/>
      <c r="BI89" s="95"/>
      <c r="BJ89" s="94"/>
      <c r="BK89" s="95"/>
      <c r="BL89" s="94"/>
      <c r="BM89" s="95"/>
      <c r="BN89" s="94"/>
      <c r="BO89" s="95"/>
      <c r="BP89" s="94"/>
      <c r="BQ89" s="95"/>
      <c r="BR89" s="94"/>
      <c r="BS89" s="95"/>
      <c r="BT89" s="115"/>
      <c r="BU89" s="116"/>
      <c r="BV89" s="101"/>
      <c r="BW89" s="102"/>
      <c r="BX89" s="103"/>
      <c r="BY89" s="84"/>
      <c r="CA89" s="75"/>
    </row>
    <row r="90" spans="1:79" s="69" customFormat="1" ht="10.5" customHeight="1" x14ac:dyDescent="0.15">
      <c r="A90" s="129"/>
      <c r="B90" s="130"/>
      <c r="C90" s="157"/>
      <c r="D90" s="158"/>
      <c r="E90" s="158"/>
      <c r="F90" s="158"/>
      <c r="G90" s="158"/>
      <c r="H90" s="158"/>
      <c r="I90" s="159"/>
      <c r="J90" s="58">
        <f>IF(ISBLANK(J88),"",AD78)</f>
        <v>0</v>
      </c>
      <c r="K90" s="59" t="s">
        <v>19</v>
      </c>
      <c r="L90" s="60">
        <f>IF(ISBLANK(J88),"",AB78)</f>
        <v>1</v>
      </c>
      <c r="M90" s="58" t="str">
        <f>IF(ISBLANK(M88),"",AG78)</f>
        <v/>
      </c>
      <c r="N90" s="59" t="s">
        <v>19</v>
      </c>
      <c r="O90" s="60" t="str">
        <f>IF(ISBLANK(M88),"",AE78)</f>
        <v/>
      </c>
      <c r="P90" s="58">
        <f>IF(ISBLANK(P88),"",AD82)</f>
        <v>4</v>
      </c>
      <c r="Q90" s="59" t="s">
        <v>19</v>
      </c>
      <c r="R90" s="60">
        <f>IF(ISBLANK(P88),"",AB82)</f>
        <v>1</v>
      </c>
      <c r="S90" s="58" t="str">
        <f>IF(ISBLANK(S88),"",AG82)</f>
        <v/>
      </c>
      <c r="T90" s="59" t="s">
        <v>19</v>
      </c>
      <c r="U90" s="60" t="str">
        <f>IF(ISBLANK(S88),"",AE82)</f>
        <v/>
      </c>
      <c r="V90" s="58">
        <f>IF(ISBLANK(V88),"",AD86)</f>
        <v>0</v>
      </c>
      <c r="W90" s="59" t="s">
        <v>19</v>
      </c>
      <c r="X90" s="60">
        <f>IF(ISBLANK(V88),"",AB86)</f>
        <v>3</v>
      </c>
      <c r="Y90" s="58" t="str">
        <f>IF(ISBLANK(Y88),"",AG86)</f>
        <v/>
      </c>
      <c r="Z90" s="59" t="s">
        <v>19</v>
      </c>
      <c r="AA90" s="60" t="str">
        <f>IF(ISBLANK(Y88),"",AE86)</f>
        <v/>
      </c>
      <c r="AB90" s="44"/>
      <c r="AC90" s="45"/>
      <c r="AD90" s="45"/>
      <c r="AE90" s="45"/>
      <c r="AF90" s="45"/>
      <c r="AG90" s="46"/>
      <c r="AH90" s="70">
        <v>1</v>
      </c>
      <c r="AI90" s="71" t="s">
        <v>19</v>
      </c>
      <c r="AJ90" s="74">
        <v>0</v>
      </c>
      <c r="AK90" s="50"/>
      <c r="AL90" s="48" t="s">
        <v>19</v>
      </c>
      <c r="AM90" s="51"/>
      <c r="AN90" s="70">
        <v>1</v>
      </c>
      <c r="AO90" s="71" t="s">
        <v>19</v>
      </c>
      <c r="AP90" s="74">
        <v>0</v>
      </c>
      <c r="AQ90" s="50"/>
      <c r="AR90" s="48" t="s">
        <v>19</v>
      </c>
      <c r="AS90" s="51"/>
      <c r="AT90" s="70">
        <v>1</v>
      </c>
      <c r="AU90" s="71" t="s">
        <v>19</v>
      </c>
      <c r="AV90" s="74">
        <v>2</v>
      </c>
      <c r="AW90" s="50"/>
      <c r="AX90" s="48" t="s">
        <v>19</v>
      </c>
      <c r="AY90" s="51"/>
      <c r="AZ90" s="70">
        <v>0</v>
      </c>
      <c r="BA90" s="71" t="s">
        <v>19</v>
      </c>
      <c r="BB90" s="74">
        <v>4</v>
      </c>
      <c r="BC90" s="50">
        <v>0</v>
      </c>
      <c r="BD90" s="48" t="s">
        <v>19</v>
      </c>
      <c r="BE90" s="51">
        <v>4</v>
      </c>
      <c r="BF90" s="88"/>
      <c r="BG90" s="89"/>
      <c r="BH90" s="94"/>
      <c r="BI90" s="95"/>
      <c r="BJ90" s="94"/>
      <c r="BK90" s="95"/>
      <c r="BL90" s="94"/>
      <c r="BM90" s="95"/>
      <c r="BN90" s="94"/>
      <c r="BO90" s="95"/>
      <c r="BP90" s="94"/>
      <c r="BQ90" s="95"/>
      <c r="BR90" s="94"/>
      <c r="BS90" s="95"/>
      <c r="BT90" s="115"/>
      <c r="BU90" s="116"/>
      <c r="BV90" s="101"/>
      <c r="BW90" s="102"/>
      <c r="BX90" s="103"/>
      <c r="BY90" s="84"/>
      <c r="CA90" s="75"/>
    </row>
    <row r="91" spans="1:79" s="69" customFormat="1" ht="10.5" customHeight="1" x14ac:dyDescent="0.15">
      <c r="A91" s="129"/>
      <c r="B91" s="130"/>
      <c r="C91" s="160"/>
      <c r="D91" s="161"/>
      <c r="E91" s="161"/>
      <c r="F91" s="161"/>
      <c r="G91" s="161"/>
      <c r="H91" s="161"/>
      <c r="I91" s="162"/>
      <c r="J91" s="55">
        <f>IF(ISBLANK(J88),"",SUM(J89:J90))</f>
        <v>0</v>
      </c>
      <c r="K91" s="56" t="s">
        <v>20</v>
      </c>
      <c r="L91" s="57">
        <f>IF(ISBLANK(J88),"",SUM(L89:L90))</f>
        <v>4</v>
      </c>
      <c r="M91" s="55" t="str">
        <f>IF(ISBLANK(M88),"",SUM(M89:M90))</f>
        <v/>
      </c>
      <c r="N91" s="56" t="s">
        <v>20</v>
      </c>
      <c r="O91" s="57" t="str">
        <f>IF(ISBLANK(M88),"",SUM(O89:O90))</f>
        <v/>
      </c>
      <c r="P91" s="55">
        <f>IF(ISBLANK(P88),"",SUM(P89:P90))</f>
        <v>5</v>
      </c>
      <c r="Q91" s="56" t="s">
        <v>20</v>
      </c>
      <c r="R91" s="57">
        <f>IF(ISBLANK(P88),"",SUM(R89:R90))</f>
        <v>1</v>
      </c>
      <c r="S91" s="55" t="str">
        <f>IF(ISBLANK(S88),"",SUM(S89:S90))</f>
        <v/>
      </c>
      <c r="T91" s="56" t="s">
        <v>20</v>
      </c>
      <c r="U91" s="57" t="str">
        <f>IF(ISBLANK(S88),"",SUM(U89:U90))</f>
        <v/>
      </c>
      <c r="V91" s="55">
        <f>IF(ISBLANK(V88),"",SUM(V89:V90))</f>
        <v>0</v>
      </c>
      <c r="W91" s="56" t="s">
        <v>20</v>
      </c>
      <c r="X91" s="57">
        <f>IF(ISBLANK(V88),"",SUM(X89:X90))</f>
        <v>4</v>
      </c>
      <c r="Y91" s="55" t="str">
        <f>IF(ISBLANK(Y88),"",SUM(Y89:Y90))</f>
        <v/>
      </c>
      <c r="Z91" s="56" t="s">
        <v>20</v>
      </c>
      <c r="AA91" s="57" t="str">
        <f>IF(ISBLANK(Y88),"",SUM(AA89:AA90))</f>
        <v/>
      </c>
      <c r="AB91" s="52"/>
      <c r="AC91" s="53"/>
      <c r="AD91" s="53"/>
      <c r="AE91" s="53"/>
      <c r="AF91" s="53"/>
      <c r="AG91" s="54"/>
      <c r="AH91" s="55">
        <f>IF(ISBLANK(AH88),"",SUM(AH89:AH90))</f>
        <v>2</v>
      </c>
      <c r="AI91" s="56" t="s">
        <v>20</v>
      </c>
      <c r="AJ91" s="57">
        <f>IF(ISBLANK(AH88),"",SUM(AJ89:AJ90))</f>
        <v>0</v>
      </c>
      <c r="AK91" s="55" t="str">
        <f>IF(ISBLANK(AK88),"",SUM(AK89:AK90))</f>
        <v/>
      </c>
      <c r="AL91" s="56" t="s">
        <v>20</v>
      </c>
      <c r="AM91" s="57" t="str">
        <f>IF(ISBLANK(AK88),"",SUM(AM89:AM90))</f>
        <v/>
      </c>
      <c r="AN91" s="55">
        <f>IF(ISBLANK(AN88),"",SUM(AN89:AN90))</f>
        <v>2</v>
      </c>
      <c r="AO91" s="56" t="s">
        <v>20</v>
      </c>
      <c r="AP91" s="57">
        <f>IF(ISBLANK(AN88),"",SUM(AP89:AP90))</f>
        <v>0</v>
      </c>
      <c r="AQ91" s="55" t="str">
        <f>IF(ISBLANK(AQ88),"",SUM(AQ89:AQ90))</f>
        <v/>
      </c>
      <c r="AR91" s="56" t="s">
        <v>20</v>
      </c>
      <c r="AS91" s="57" t="str">
        <f>IF(ISBLANK(AQ88),"",SUM(AS89:AS90))</f>
        <v/>
      </c>
      <c r="AT91" s="55">
        <f>IF(ISBLANK(AT88),"",SUM(AT89:AT90))</f>
        <v>1</v>
      </c>
      <c r="AU91" s="56" t="s">
        <v>20</v>
      </c>
      <c r="AV91" s="57">
        <f>IF(ISBLANK(AT88),"",SUM(AV89:AV90))</f>
        <v>4</v>
      </c>
      <c r="AW91" s="55" t="str">
        <f>IF(ISBLANK(AW88),"",SUM(AW89:AW90))</f>
        <v/>
      </c>
      <c r="AX91" s="56" t="s">
        <v>20</v>
      </c>
      <c r="AY91" s="57" t="str">
        <f>IF(ISBLANK(AW88),"",SUM(AY89:AY90))</f>
        <v/>
      </c>
      <c r="AZ91" s="55">
        <f>IF(ISBLANK(AZ88),"",SUM(AZ89:AZ90))</f>
        <v>0</v>
      </c>
      <c r="BA91" s="56" t="s">
        <v>20</v>
      </c>
      <c r="BB91" s="57">
        <f>IF(ISBLANK(AZ88),"",SUM(BB89:BB90))</f>
        <v>7</v>
      </c>
      <c r="BC91" s="55">
        <f>IF(ISBLANK(BC88),"",SUM(BC89:BC90))</f>
        <v>2</v>
      </c>
      <c r="BD91" s="56" t="s">
        <v>20</v>
      </c>
      <c r="BE91" s="57">
        <f>IF(ISBLANK(BC88),"",SUM(BE89:BE90))</f>
        <v>6</v>
      </c>
      <c r="BF91" s="90"/>
      <c r="BG91" s="91"/>
      <c r="BH91" s="96"/>
      <c r="BI91" s="97"/>
      <c r="BJ91" s="96"/>
      <c r="BK91" s="97"/>
      <c r="BL91" s="96"/>
      <c r="BM91" s="97"/>
      <c r="BN91" s="96"/>
      <c r="BO91" s="97"/>
      <c r="BP91" s="96"/>
      <c r="BQ91" s="97"/>
      <c r="BR91" s="96"/>
      <c r="BS91" s="97"/>
      <c r="BT91" s="117"/>
      <c r="BU91" s="118"/>
      <c r="BV91" s="104"/>
      <c r="BW91" s="105"/>
      <c r="BX91" s="106"/>
      <c r="BY91" s="84"/>
      <c r="CA91" s="75"/>
    </row>
    <row r="92" spans="1:79" s="69" customFormat="1" ht="18" customHeight="1" x14ac:dyDescent="0.15">
      <c r="A92" s="129">
        <f>BV92</f>
        <v>6</v>
      </c>
      <c r="B92" s="130">
        <v>5</v>
      </c>
      <c r="C92" s="154" t="s">
        <v>47</v>
      </c>
      <c r="D92" s="155"/>
      <c r="E92" s="155"/>
      <c r="F92" s="155"/>
      <c r="G92" s="155"/>
      <c r="H92" s="155"/>
      <c r="I92" s="156"/>
      <c r="J92" s="121" t="s">
        <v>109</v>
      </c>
      <c r="K92" s="122"/>
      <c r="L92" s="125"/>
      <c r="M92" s="121"/>
      <c r="N92" s="122"/>
      <c r="O92" s="125"/>
      <c r="P92" s="121" t="s">
        <v>122</v>
      </c>
      <c r="Q92" s="122"/>
      <c r="R92" s="125"/>
      <c r="S92" s="121" t="s">
        <v>173</v>
      </c>
      <c r="T92" s="122"/>
      <c r="U92" s="125"/>
      <c r="V92" s="121" t="s">
        <v>93</v>
      </c>
      <c r="W92" s="122"/>
      <c r="X92" s="125"/>
      <c r="Y92" s="121"/>
      <c r="Z92" s="122"/>
      <c r="AA92" s="125"/>
      <c r="AB92" s="121" t="s">
        <v>153</v>
      </c>
      <c r="AC92" s="122"/>
      <c r="AD92" s="125"/>
      <c r="AE92" s="121"/>
      <c r="AF92" s="122"/>
      <c r="AG92" s="125"/>
      <c r="AH92" s="38"/>
      <c r="AI92" s="39"/>
      <c r="AJ92" s="39"/>
      <c r="AK92" s="39"/>
      <c r="AL92" s="39"/>
      <c r="AM92" s="40"/>
      <c r="AN92" s="126" t="s">
        <v>159</v>
      </c>
      <c r="AO92" s="127"/>
      <c r="AP92" s="128"/>
      <c r="AQ92" s="121"/>
      <c r="AR92" s="122"/>
      <c r="AS92" s="125"/>
      <c r="AT92" s="126" t="s">
        <v>129</v>
      </c>
      <c r="AU92" s="127"/>
      <c r="AV92" s="128"/>
      <c r="AW92" s="121"/>
      <c r="AX92" s="122"/>
      <c r="AY92" s="125"/>
      <c r="AZ92" s="126" t="s">
        <v>149</v>
      </c>
      <c r="BA92" s="127"/>
      <c r="BB92" s="128"/>
      <c r="BC92" s="121" t="s">
        <v>162</v>
      </c>
      <c r="BD92" s="122"/>
      <c r="BE92" s="125"/>
      <c r="BF92" s="86">
        <f>SUM(BH92:BM95)</f>
        <v>9</v>
      </c>
      <c r="BG92" s="87"/>
      <c r="BH92" s="92">
        <f>COUNTIF(J92:BE92,"○")</f>
        <v>2</v>
      </c>
      <c r="BI92" s="93"/>
      <c r="BJ92" s="92">
        <f>COUNTIF(J92:BE92,"△")</f>
        <v>1</v>
      </c>
      <c r="BK92" s="93"/>
      <c r="BL92" s="92">
        <f>COUNTIF(J92:BE92,"●")</f>
        <v>6</v>
      </c>
      <c r="BM92" s="93"/>
      <c r="BN92" s="92">
        <f>BH92*3+BJ92*1</f>
        <v>7</v>
      </c>
      <c r="BO92" s="93"/>
      <c r="BP92" s="92">
        <f>SUM(J95,P95,V95,AB95,M95,S95,Y95,AE95,AH95,AK95,AZ95,BC95,AN95,AQ95,AT95,AW95)</f>
        <v>10</v>
      </c>
      <c r="BQ92" s="93"/>
      <c r="BR92" s="92">
        <f>SUM(L95,R95,X95,AD95,O95,U95,AA95,AG95,AJ95,AM95,BB95,BE95,AP95,AS95,AV95,AY95)</f>
        <v>26</v>
      </c>
      <c r="BS92" s="93"/>
      <c r="BT92" s="113">
        <f>BP92-BR92</f>
        <v>-16</v>
      </c>
      <c r="BU92" s="114"/>
      <c r="BV92" s="98">
        <f>IF(ISBLANK(B92),"",RANK(BY92,$BY$76:$BY$107) )</f>
        <v>6</v>
      </c>
      <c r="BW92" s="99"/>
      <c r="BX92" s="100"/>
      <c r="BY92" s="84">
        <f>BN92*10000+BT92*100+BP92</f>
        <v>68410</v>
      </c>
      <c r="CA92" s="75"/>
    </row>
    <row r="93" spans="1:79" s="69" customFormat="1" ht="10.5" customHeight="1" x14ac:dyDescent="0.15">
      <c r="A93" s="129"/>
      <c r="B93" s="130"/>
      <c r="C93" s="157"/>
      <c r="D93" s="158"/>
      <c r="E93" s="158"/>
      <c r="F93" s="158"/>
      <c r="G93" s="158"/>
      <c r="H93" s="158"/>
      <c r="I93" s="159"/>
      <c r="J93" s="58">
        <f>IF(ISBLANK(J92),"",AJ77)</f>
        <v>0</v>
      </c>
      <c r="K93" s="59" t="s">
        <v>18</v>
      </c>
      <c r="L93" s="60">
        <f>IF(ISBLANK(J92),"",AH77)</f>
        <v>1</v>
      </c>
      <c r="M93" s="58" t="str">
        <f>IF(ISBLANK(M92),"",AM77)</f>
        <v/>
      </c>
      <c r="N93" s="59" t="s">
        <v>18</v>
      </c>
      <c r="O93" s="60" t="str">
        <f>IF(ISBLANK(M92),"",AK77)</f>
        <v/>
      </c>
      <c r="P93" s="58">
        <f>IF(ISBLANK(P92),"",AJ81)</f>
        <v>1</v>
      </c>
      <c r="Q93" s="59" t="s">
        <v>18</v>
      </c>
      <c r="R93" s="60">
        <f>IF(ISBLANK(P92),"",AH81)</f>
        <v>0</v>
      </c>
      <c r="S93" s="58">
        <f>IF(ISBLANK(S92),"",AM81)</f>
        <v>1</v>
      </c>
      <c r="T93" s="59" t="s">
        <v>18</v>
      </c>
      <c r="U93" s="60">
        <f>IF(ISBLANK(S92),"",AK81)</f>
        <v>0</v>
      </c>
      <c r="V93" s="58">
        <f>IF(ISBLANK(V92),"",AJ85)</f>
        <v>0</v>
      </c>
      <c r="W93" s="59" t="s">
        <v>18</v>
      </c>
      <c r="X93" s="60">
        <f>IF(ISBLANK(V92),"",AH85)</f>
        <v>1</v>
      </c>
      <c r="Y93" s="58" t="str">
        <f>IF(ISBLANK(Y92),"",AM85)</f>
        <v/>
      </c>
      <c r="Z93" s="59" t="s">
        <v>18</v>
      </c>
      <c r="AA93" s="60" t="str">
        <f>IF(ISBLANK(Y92),"",AK85)</f>
        <v/>
      </c>
      <c r="AB93" s="58">
        <f>IF(ISBLANK(AB92),"",AJ89)</f>
        <v>0</v>
      </c>
      <c r="AC93" s="59" t="s">
        <v>18</v>
      </c>
      <c r="AD93" s="60">
        <f>IF(ISBLANK(AB92),"",AH89)</f>
        <v>1</v>
      </c>
      <c r="AE93" s="58" t="str">
        <f>IF(ISBLANK(AE92),"",AM89)</f>
        <v/>
      </c>
      <c r="AF93" s="59" t="s">
        <v>18</v>
      </c>
      <c r="AG93" s="60" t="str">
        <f>IF(ISBLANK(AE92),"",AK89)</f>
        <v/>
      </c>
      <c r="AH93" s="44"/>
      <c r="AI93" s="45"/>
      <c r="AJ93" s="45"/>
      <c r="AK93" s="45"/>
      <c r="AL93" s="45"/>
      <c r="AM93" s="46"/>
      <c r="AN93" s="72">
        <v>1</v>
      </c>
      <c r="AO93" s="71" t="s">
        <v>18</v>
      </c>
      <c r="AP93" s="73">
        <v>0</v>
      </c>
      <c r="AQ93" s="47"/>
      <c r="AR93" s="48" t="s">
        <v>18</v>
      </c>
      <c r="AS93" s="49"/>
      <c r="AT93" s="72">
        <v>0</v>
      </c>
      <c r="AU93" s="71" t="s">
        <v>18</v>
      </c>
      <c r="AV93" s="73">
        <v>2</v>
      </c>
      <c r="AW93" s="47"/>
      <c r="AX93" s="48" t="s">
        <v>18</v>
      </c>
      <c r="AY93" s="49"/>
      <c r="AZ93" s="72">
        <v>1</v>
      </c>
      <c r="BA93" s="71" t="s">
        <v>18</v>
      </c>
      <c r="BB93" s="73">
        <v>2</v>
      </c>
      <c r="BC93" s="47">
        <v>0</v>
      </c>
      <c r="BD93" s="48" t="s">
        <v>18</v>
      </c>
      <c r="BE93" s="49">
        <v>2</v>
      </c>
      <c r="BF93" s="88"/>
      <c r="BG93" s="89"/>
      <c r="BH93" s="94"/>
      <c r="BI93" s="95"/>
      <c r="BJ93" s="94"/>
      <c r="BK93" s="95"/>
      <c r="BL93" s="94"/>
      <c r="BM93" s="95"/>
      <c r="BN93" s="94"/>
      <c r="BO93" s="95"/>
      <c r="BP93" s="94"/>
      <c r="BQ93" s="95"/>
      <c r="BR93" s="94"/>
      <c r="BS93" s="95"/>
      <c r="BT93" s="115"/>
      <c r="BU93" s="116"/>
      <c r="BV93" s="101"/>
      <c r="BW93" s="102"/>
      <c r="BX93" s="103"/>
      <c r="BY93" s="84"/>
      <c r="CA93" s="75"/>
    </row>
    <row r="94" spans="1:79" s="69" customFormat="1" ht="10.5" customHeight="1" x14ac:dyDescent="0.15">
      <c r="A94" s="129"/>
      <c r="B94" s="130"/>
      <c r="C94" s="157"/>
      <c r="D94" s="158"/>
      <c r="E94" s="158"/>
      <c r="F94" s="158"/>
      <c r="G94" s="158"/>
      <c r="H94" s="158"/>
      <c r="I94" s="159"/>
      <c r="J94" s="58">
        <f>IF(ISBLANK(J92),"",AJ78)</f>
        <v>0</v>
      </c>
      <c r="K94" s="59" t="s">
        <v>19</v>
      </c>
      <c r="L94" s="60">
        <f>IF(ISBLANK(J92),"",AH78)</f>
        <v>3</v>
      </c>
      <c r="M94" s="58" t="str">
        <f>IF(ISBLANK(M92),"",AM78)</f>
        <v/>
      </c>
      <c r="N94" s="59" t="s">
        <v>19</v>
      </c>
      <c r="O94" s="60" t="str">
        <f>IF(ISBLANK(M92),"",AK78)</f>
        <v/>
      </c>
      <c r="P94" s="58">
        <f>IF(ISBLANK(P92),"",AJ82)</f>
        <v>1</v>
      </c>
      <c r="Q94" s="59" t="s">
        <v>19</v>
      </c>
      <c r="R94" s="60">
        <f>IF(ISBLANK(P92),"",AH82)</f>
        <v>1</v>
      </c>
      <c r="S94" s="58">
        <f>IF(ISBLANK(S92),"",AM82)</f>
        <v>1</v>
      </c>
      <c r="T94" s="59" t="s">
        <v>19</v>
      </c>
      <c r="U94" s="60">
        <f>IF(ISBLANK(S92),"",AK82)</f>
        <v>2</v>
      </c>
      <c r="V94" s="58">
        <f>IF(ISBLANK(V92),"",AJ86)</f>
        <v>0</v>
      </c>
      <c r="W94" s="59" t="s">
        <v>19</v>
      </c>
      <c r="X94" s="60">
        <f>IF(ISBLANK(V92),"",AH86)</f>
        <v>2</v>
      </c>
      <c r="Y94" s="58" t="str">
        <f>IF(ISBLANK(Y92),"",AM86)</f>
        <v/>
      </c>
      <c r="Z94" s="59" t="s">
        <v>19</v>
      </c>
      <c r="AA94" s="60" t="str">
        <f>IF(ISBLANK(Y92),"",AK86)</f>
        <v/>
      </c>
      <c r="AB94" s="58">
        <f>IF(ISBLANK(AB92),"",AJ90)</f>
        <v>0</v>
      </c>
      <c r="AC94" s="59" t="s">
        <v>19</v>
      </c>
      <c r="AD94" s="60">
        <f>IF(ISBLANK(AB92),"",AH90)</f>
        <v>1</v>
      </c>
      <c r="AE94" s="58" t="str">
        <f>IF(ISBLANK(AE92),"",AM90)</f>
        <v/>
      </c>
      <c r="AF94" s="59" t="s">
        <v>19</v>
      </c>
      <c r="AG94" s="60" t="str">
        <f>IF(ISBLANK(AE92),"",AK90)</f>
        <v/>
      </c>
      <c r="AH94" s="44"/>
      <c r="AI94" s="45"/>
      <c r="AJ94" s="45"/>
      <c r="AK94" s="45"/>
      <c r="AL94" s="45"/>
      <c r="AM94" s="46"/>
      <c r="AN94" s="70">
        <v>3</v>
      </c>
      <c r="AO94" s="71" t="s">
        <v>19</v>
      </c>
      <c r="AP94" s="74">
        <v>1</v>
      </c>
      <c r="AQ94" s="50"/>
      <c r="AR94" s="48" t="s">
        <v>19</v>
      </c>
      <c r="AS94" s="51"/>
      <c r="AT94" s="70">
        <v>1</v>
      </c>
      <c r="AU94" s="71" t="s">
        <v>19</v>
      </c>
      <c r="AV94" s="74">
        <v>0</v>
      </c>
      <c r="AW94" s="50"/>
      <c r="AX94" s="48" t="s">
        <v>19</v>
      </c>
      <c r="AY94" s="51"/>
      <c r="AZ94" s="70">
        <v>0</v>
      </c>
      <c r="BA94" s="71" t="s">
        <v>19</v>
      </c>
      <c r="BB94" s="74">
        <v>5</v>
      </c>
      <c r="BC94" s="50">
        <v>0</v>
      </c>
      <c r="BD94" s="48" t="s">
        <v>19</v>
      </c>
      <c r="BE94" s="51">
        <v>2</v>
      </c>
      <c r="BF94" s="88"/>
      <c r="BG94" s="89"/>
      <c r="BH94" s="94"/>
      <c r="BI94" s="95"/>
      <c r="BJ94" s="94"/>
      <c r="BK94" s="95"/>
      <c r="BL94" s="94"/>
      <c r="BM94" s="95"/>
      <c r="BN94" s="94"/>
      <c r="BO94" s="95"/>
      <c r="BP94" s="94"/>
      <c r="BQ94" s="95"/>
      <c r="BR94" s="94"/>
      <c r="BS94" s="95"/>
      <c r="BT94" s="115"/>
      <c r="BU94" s="116"/>
      <c r="BV94" s="101"/>
      <c r="BW94" s="102"/>
      <c r="BX94" s="103"/>
      <c r="BY94" s="84"/>
      <c r="CA94" s="75"/>
    </row>
    <row r="95" spans="1:79" s="69" customFormat="1" ht="10.5" customHeight="1" x14ac:dyDescent="0.15">
      <c r="A95" s="129"/>
      <c r="B95" s="130"/>
      <c r="C95" s="160"/>
      <c r="D95" s="161"/>
      <c r="E95" s="161"/>
      <c r="F95" s="161"/>
      <c r="G95" s="161"/>
      <c r="H95" s="161"/>
      <c r="I95" s="162"/>
      <c r="J95" s="55">
        <f>IF(ISBLANK(J92),"",SUM(J93:J94))</f>
        <v>0</v>
      </c>
      <c r="K95" s="56" t="s">
        <v>20</v>
      </c>
      <c r="L95" s="57">
        <f>IF(ISBLANK(J92),"",SUM(L93:L94))</f>
        <v>4</v>
      </c>
      <c r="M95" s="55" t="str">
        <f>IF(ISBLANK(M92),"",SUM(M93:M94))</f>
        <v/>
      </c>
      <c r="N95" s="56" t="s">
        <v>20</v>
      </c>
      <c r="O95" s="57" t="str">
        <f>IF(ISBLANK(M92),"",SUM(O93:O94))</f>
        <v/>
      </c>
      <c r="P95" s="55">
        <f>IF(ISBLANK(P92),"",SUM(P93:P94))</f>
        <v>2</v>
      </c>
      <c r="Q95" s="56" t="s">
        <v>20</v>
      </c>
      <c r="R95" s="57">
        <f>IF(ISBLANK(P92),"",SUM(R93:R94))</f>
        <v>1</v>
      </c>
      <c r="S95" s="55">
        <f>IF(ISBLANK(S92),"",SUM(S93:S94))</f>
        <v>2</v>
      </c>
      <c r="T95" s="56" t="s">
        <v>20</v>
      </c>
      <c r="U95" s="57">
        <f>IF(ISBLANK(S92),"",SUM(U93:U94))</f>
        <v>2</v>
      </c>
      <c r="V95" s="55">
        <f>IF(ISBLANK(V92),"",SUM(V93:V94))</f>
        <v>0</v>
      </c>
      <c r="W95" s="56" t="s">
        <v>20</v>
      </c>
      <c r="X95" s="57">
        <f>IF(ISBLANK(V92),"",SUM(X93:X94))</f>
        <v>3</v>
      </c>
      <c r="Y95" s="55" t="str">
        <f>IF(ISBLANK(Y92),"",SUM(Y93:Y94))</f>
        <v/>
      </c>
      <c r="Z95" s="56" t="s">
        <v>20</v>
      </c>
      <c r="AA95" s="57" t="str">
        <f>IF(ISBLANK(Y92),"",SUM(AA93:AA94))</f>
        <v/>
      </c>
      <c r="AB95" s="55">
        <f>IF(ISBLANK(AB92),"",SUM(AB93:AB94))</f>
        <v>0</v>
      </c>
      <c r="AC95" s="56" t="s">
        <v>20</v>
      </c>
      <c r="AD95" s="57">
        <f>IF(ISBLANK(AB92),"",SUM(AD93:AD94))</f>
        <v>2</v>
      </c>
      <c r="AE95" s="55" t="str">
        <f>IF(ISBLANK(AE92),"",SUM(AE93:AE94))</f>
        <v/>
      </c>
      <c r="AF95" s="56" t="s">
        <v>20</v>
      </c>
      <c r="AG95" s="57" t="str">
        <f>IF(ISBLANK(AE92),"",SUM(AG93:AG94))</f>
        <v/>
      </c>
      <c r="AH95" s="52"/>
      <c r="AI95" s="53"/>
      <c r="AJ95" s="53"/>
      <c r="AK95" s="53"/>
      <c r="AL95" s="53"/>
      <c r="AM95" s="54"/>
      <c r="AN95" s="55">
        <f>IF(ISBLANK(AN92),"",SUM(AN93:AN94))</f>
        <v>4</v>
      </c>
      <c r="AO95" s="56" t="s">
        <v>20</v>
      </c>
      <c r="AP95" s="57">
        <f>IF(ISBLANK(AN92),"",SUM(AP93:AP94))</f>
        <v>1</v>
      </c>
      <c r="AQ95" s="55" t="str">
        <f>IF(ISBLANK(AQ92),"",SUM(AQ93:AQ94))</f>
        <v/>
      </c>
      <c r="AR95" s="56" t="s">
        <v>20</v>
      </c>
      <c r="AS95" s="57" t="str">
        <f>IF(ISBLANK(AQ92),"",SUM(AS93:AS94))</f>
        <v/>
      </c>
      <c r="AT95" s="55">
        <f>IF(ISBLANK(AT92),"",SUM(AT93:AT94))</f>
        <v>1</v>
      </c>
      <c r="AU95" s="56" t="s">
        <v>20</v>
      </c>
      <c r="AV95" s="57">
        <f>IF(ISBLANK(AT92),"",SUM(AV93:AV94))</f>
        <v>2</v>
      </c>
      <c r="AW95" s="55" t="str">
        <f>IF(ISBLANK(AW92),"",SUM(AW93:AW94))</f>
        <v/>
      </c>
      <c r="AX95" s="56" t="s">
        <v>20</v>
      </c>
      <c r="AY95" s="57" t="str">
        <f>IF(ISBLANK(AW92),"",SUM(AY93:AY94))</f>
        <v/>
      </c>
      <c r="AZ95" s="55">
        <f>IF(ISBLANK(AZ92),"",SUM(AZ93:AZ94))</f>
        <v>1</v>
      </c>
      <c r="BA95" s="56" t="s">
        <v>20</v>
      </c>
      <c r="BB95" s="57">
        <f>IF(ISBLANK(AZ92),"",SUM(BB93:BB94))</f>
        <v>7</v>
      </c>
      <c r="BC95" s="55">
        <f>IF(ISBLANK(BC92),"",SUM(BC93:BC94))</f>
        <v>0</v>
      </c>
      <c r="BD95" s="56" t="s">
        <v>20</v>
      </c>
      <c r="BE95" s="57">
        <f>IF(ISBLANK(BC92),"",SUM(BE93:BE94))</f>
        <v>4</v>
      </c>
      <c r="BF95" s="90"/>
      <c r="BG95" s="91"/>
      <c r="BH95" s="96"/>
      <c r="BI95" s="97"/>
      <c r="BJ95" s="96"/>
      <c r="BK95" s="97"/>
      <c r="BL95" s="96"/>
      <c r="BM95" s="97"/>
      <c r="BN95" s="96"/>
      <c r="BO95" s="97"/>
      <c r="BP95" s="96"/>
      <c r="BQ95" s="97"/>
      <c r="BR95" s="96"/>
      <c r="BS95" s="97"/>
      <c r="BT95" s="117"/>
      <c r="BU95" s="118"/>
      <c r="BV95" s="104"/>
      <c r="BW95" s="105"/>
      <c r="BX95" s="106"/>
      <c r="BY95" s="84"/>
      <c r="CA95" s="75"/>
    </row>
    <row r="96" spans="1:79" s="69" customFormat="1" ht="18" customHeight="1" x14ac:dyDescent="0.15">
      <c r="A96" s="129">
        <f>BV96</f>
        <v>8</v>
      </c>
      <c r="B96" s="130">
        <v>6</v>
      </c>
      <c r="C96" s="154" t="s">
        <v>59</v>
      </c>
      <c r="D96" s="155"/>
      <c r="E96" s="155"/>
      <c r="F96" s="155"/>
      <c r="G96" s="155"/>
      <c r="H96" s="155"/>
      <c r="I96" s="156"/>
      <c r="J96" s="121" t="s">
        <v>158</v>
      </c>
      <c r="K96" s="122"/>
      <c r="L96" s="125"/>
      <c r="M96" s="121"/>
      <c r="N96" s="122"/>
      <c r="O96" s="125"/>
      <c r="P96" s="121" t="s">
        <v>156</v>
      </c>
      <c r="Q96" s="122"/>
      <c r="R96" s="125"/>
      <c r="S96" s="121"/>
      <c r="T96" s="122"/>
      <c r="U96" s="125"/>
      <c r="V96" s="121" t="s">
        <v>141</v>
      </c>
      <c r="W96" s="122"/>
      <c r="X96" s="125"/>
      <c r="Y96" s="121"/>
      <c r="Z96" s="122"/>
      <c r="AA96" s="125"/>
      <c r="AB96" s="121" t="s">
        <v>127</v>
      </c>
      <c r="AC96" s="122"/>
      <c r="AD96" s="125"/>
      <c r="AE96" s="121"/>
      <c r="AF96" s="122"/>
      <c r="AG96" s="125"/>
      <c r="AH96" s="121" t="s">
        <v>158</v>
      </c>
      <c r="AI96" s="122"/>
      <c r="AJ96" s="125"/>
      <c r="AK96" s="121"/>
      <c r="AL96" s="122"/>
      <c r="AM96" s="125"/>
      <c r="AN96" s="38"/>
      <c r="AO96" s="39"/>
      <c r="AP96" s="39"/>
      <c r="AQ96" s="39"/>
      <c r="AR96" s="39"/>
      <c r="AS96" s="40"/>
      <c r="AT96" s="126" t="s">
        <v>72</v>
      </c>
      <c r="AU96" s="127"/>
      <c r="AV96" s="128"/>
      <c r="AW96" s="121"/>
      <c r="AX96" s="122"/>
      <c r="AY96" s="125"/>
      <c r="AZ96" s="126" t="s">
        <v>70</v>
      </c>
      <c r="BA96" s="127"/>
      <c r="BB96" s="128"/>
      <c r="BC96" s="121"/>
      <c r="BD96" s="122"/>
      <c r="BE96" s="125"/>
      <c r="BF96" s="86">
        <f>SUM(BH96:BM99)</f>
        <v>7</v>
      </c>
      <c r="BG96" s="87"/>
      <c r="BH96" s="92">
        <f>COUNTIF(J96:BE96,"○")</f>
        <v>0</v>
      </c>
      <c r="BI96" s="93"/>
      <c r="BJ96" s="92">
        <f>COUNTIF(J96:BE96,"△")</f>
        <v>1</v>
      </c>
      <c r="BK96" s="93"/>
      <c r="BL96" s="92">
        <f>COUNTIF(J96:BE96,"●")</f>
        <v>6</v>
      </c>
      <c r="BM96" s="93"/>
      <c r="BN96" s="92">
        <f>BH96*3+BJ96*1</f>
        <v>1</v>
      </c>
      <c r="BO96" s="93"/>
      <c r="BP96" s="92">
        <f>SUM(J99,P99,V99,AB99,M99,S99,Y99,AE99,AH99,AK99,AZ99,BC99,AN99,AQ99,AT99,AW99)</f>
        <v>4</v>
      </c>
      <c r="BQ96" s="93"/>
      <c r="BR96" s="92">
        <f>SUM(L99,R99,X99,AD99,O99,U99,AA99,AG99,AJ99,AM99,BB99,BE99,AP99,AS99,AV99,AY99)</f>
        <v>47</v>
      </c>
      <c r="BS96" s="93"/>
      <c r="BT96" s="113">
        <f>BP96-BR96</f>
        <v>-43</v>
      </c>
      <c r="BU96" s="114"/>
      <c r="BV96" s="98">
        <f>IF(ISBLANK(B96),"",RANK(BY96,$BY$76:$BY$107) )</f>
        <v>8</v>
      </c>
      <c r="BW96" s="99"/>
      <c r="BX96" s="100"/>
      <c r="BY96" s="84">
        <f>BN96*10000+BT96*100+BP96</f>
        <v>5704</v>
      </c>
      <c r="CA96" s="75"/>
    </row>
    <row r="97" spans="1:90" s="69" customFormat="1" ht="10.5" customHeight="1" x14ac:dyDescent="0.15">
      <c r="A97" s="129"/>
      <c r="B97" s="130"/>
      <c r="C97" s="157"/>
      <c r="D97" s="158"/>
      <c r="E97" s="158"/>
      <c r="F97" s="158"/>
      <c r="G97" s="158"/>
      <c r="H97" s="158"/>
      <c r="I97" s="159"/>
      <c r="J97" s="58">
        <f>IF(ISBLANK(J96),"",AP77)</f>
        <v>0</v>
      </c>
      <c r="K97" s="59" t="s">
        <v>18</v>
      </c>
      <c r="L97" s="60">
        <f>IF(ISBLANK(J96),"",AN77)</f>
        <v>4</v>
      </c>
      <c r="M97" s="58" t="str">
        <f>IF(ISBLANK(M96),"",AS77)</f>
        <v/>
      </c>
      <c r="N97" s="59" t="s">
        <v>18</v>
      </c>
      <c r="O97" s="60" t="str">
        <f>IF(ISBLANK(M96),"",AQ77)</f>
        <v/>
      </c>
      <c r="P97" s="58">
        <f>IF(ISBLANK(P96),"",AP81)</f>
        <v>1</v>
      </c>
      <c r="Q97" s="59" t="s">
        <v>18</v>
      </c>
      <c r="R97" s="60">
        <f>IF(ISBLANK(P96),"",AN81)</f>
        <v>2</v>
      </c>
      <c r="S97" s="58" t="str">
        <f>IF(ISBLANK(S96),"",AS81)</f>
        <v/>
      </c>
      <c r="T97" s="59" t="s">
        <v>18</v>
      </c>
      <c r="U97" s="60" t="str">
        <f>IF(ISBLANK(S96),"",AQ81)</f>
        <v/>
      </c>
      <c r="V97" s="58">
        <f>IF(ISBLANK(V96),"",AP85)</f>
        <v>0</v>
      </c>
      <c r="W97" s="59" t="s">
        <v>18</v>
      </c>
      <c r="X97" s="60">
        <f>IF(ISBLANK(V96),"",AN85)</f>
        <v>3</v>
      </c>
      <c r="Y97" s="58" t="str">
        <f>IF(ISBLANK(Y96),"",AS85)</f>
        <v/>
      </c>
      <c r="Z97" s="59" t="s">
        <v>18</v>
      </c>
      <c r="AA97" s="60" t="str">
        <f>IF(ISBLANK(Y96),"",AQ85)</f>
        <v/>
      </c>
      <c r="AB97" s="58">
        <f>IF(ISBLANK(AB96),"",AP89)</f>
        <v>0</v>
      </c>
      <c r="AC97" s="59" t="s">
        <v>18</v>
      </c>
      <c r="AD97" s="60">
        <f>IF(ISBLANK(AB96),"",AN89)</f>
        <v>1</v>
      </c>
      <c r="AE97" s="58" t="str">
        <f>IF(ISBLANK(AE96),"",AS89)</f>
        <v/>
      </c>
      <c r="AF97" s="59" t="s">
        <v>18</v>
      </c>
      <c r="AG97" s="60" t="str">
        <f>IF(ISBLANK(AE96),"",AQ89)</f>
        <v/>
      </c>
      <c r="AH97" s="58">
        <f>IF(ISBLANK(AH96),"",AP93)</f>
        <v>0</v>
      </c>
      <c r="AI97" s="59" t="s">
        <v>18</v>
      </c>
      <c r="AJ97" s="60">
        <f>IF(ISBLANK(AH96),"",AN93)</f>
        <v>1</v>
      </c>
      <c r="AK97" s="58" t="str">
        <f>IF(ISBLANK(AK96),"",AS93)</f>
        <v/>
      </c>
      <c r="AL97" s="59" t="s">
        <v>18</v>
      </c>
      <c r="AM97" s="60" t="str">
        <f>IF(ISBLANK(AK96),"",AQ93)</f>
        <v/>
      </c>
      <c r="AN97" s="44"/>
      <c r="AO97" s="45"/>
      <c r="AP97" s="45"/>
      <c r="AQ97" s="45"/>
      <c r="AR97" s="45"/>
      <c r="AS97" s="46"/>
      <c r="AT97" s="72">
        <v>0</v>
      </c>
      <c r="AU97" s="71" t="s">
        <v>18</v>
      </c>
      <c r="AV97" s="73">
        <v>2</v>
      </c>
      <c r="AW97" s="47"/>
      <c r="AX97" s="48" t="s">
        <v>18</v>
      </c>
      <c r="AY97" s="49"/>
      <c r="AZ97" s="72">
        <v>0</v>
      </c>
      <c r="BA97" s="71" t="s">
        <v>18</v>
      </c>
      <c r="BB97" s="73">
        <v>7</v>
      </c>
      <c r="BC97" s="47"/>
      <c r="BD97" s="48" t="s">
        <v>18</v>
      </c>
      <c r="BE97" s="49"/>
      <c r="BF97" s="88"/>
      <c r="BG97" s="89"/>
      <c r="BH97" s="94"/>
      <c r="BI97" s="95"/>
      <c r="BJ97" s="94"/>
      <c r="BK97" s="95"/>
      <c r="BL97" s="94"/>
      <c r="BM97" s="95"/>
      <c r="BN97" s="94"/>
      <c r="BO97" s="95"/>
      <c r="BP97" s="94"/>
      <c r="BQ97" s="95"/>
      <c r="BR97" s="94"/>
      <c r="BS97" s="95"/>
      <c r="BT97" s="115"/>
      <c r="BU97" s="116"/>
      <c r="BV97" s="101"/>
      <c r="BW97" s="102"/>
      <c r="BX97" s="103"/>
      <c r="BY97" s="84"/>
      <c r="CA97" s="75"/>
    </row>
    <row r="98" spans="1:90" s="69" customFormat="1" ht="10.5" customHeight="1" x14ac:dyDescent="0.15">
      <c r="A98" s="129"/>
      <c r="B98" s="130"/>
      <c r="C98" s="157"/>
      <c r="D98" s="158"/>
      <c r="E98" s="158"/>
      <c r="F98" s="158"/>
      <c r="G98" s="158"/>
      <c r="H98" s="158"/>
      <c r="I98" s="159"/>
      <c r="J98" s="58">
        <f>IF(ISBLANK(J96),"",AP78)</f>
        <v>0</v>
      </c>
      <c r="K98" s="59" t="s">
        <v>19</v>
      </c>
      <c r="L98" s="60">
        <f>IF(ISBLANK(J96),"",AN78)</f>
        <v>4</v>
      </c>
      <c r="M98" s="58" t="str">
        <f>IF(ISBLANK(M96),"",AS78)</f>
        <v/>
      </c>
      <c r="N98" s="59" t="s">
        <v>19</v>
      </c>
      <c r="O98" s="60" t="str">
        <f>IF(ISBLANK(M96),"",AQ78)</f>
        <v/>
      </c>
      <c r="P98" s="58">
        <f>IF(ISBLANK(P96),"",AP82)</f>
        <v>2</v>
      </c>
      <c r="Q98" s="59" t="s">
        <v>19</v>
      </c>
      <c r="R98" s="60">
        <f>IF(ISBLANK(P96),"",AN82)</f>
        <v>1</v>
      </c>
      <c r="S98" s="58" t="str">
        <f>IF(ISBLANK(S96),"",AS82)</f>
        <v/>
      </c>
      <c r="T98" s="59" t="s">
        <v>19</v>
      </c>
      <c r="U98" s="60" t="str">
        <f>IF(ISBLANK(S96),"",AQ82)</f>
        <v/>
      </c>
      <c r="V98" s="58">
        <f>IF(ISBLANK(V96),"",AP86)</f>
        <v>0</v>
      </c>
      <c r="W98" s="59" t="s">
        <v>19</v>
      </c>
      <c r="X98" s="60">
        <f>IF(ISBLANK(V96),"",AN86)</f>
        <v>2</v>
      </c>
      <c r="Y98" s="58" t="str">
        <f>IF(ISBLANK(Y96),"",AS86)</f>
        <v/>
      </c>
      <c r="Z98" s="59" t="s">
        <v>19</v>
      </c>
      <c r="AA98" s="60" t="str">
        <f>IF(ISBLANK(Y96),"",AQ86)</f>
        <v/>
      </c>
      <c r="AB98" s="58">
        <f>IF(ISBLANK(AB96),"",AP90)</f>
        <v>0</v>
      </c>
      <c r="AC98" s="59" t="s">
        <v>19</v>
      </c>
      <c r="AD98" s="60">
        <f>IF(ISBLANK(AB96),"",AN90)</f>
        <v>1</v>
      </c>
      <c r="AE98" s="58" t="str">
        <f>IF(ISBLANK(AE96),"",AS90)</f>
        <v/>
      </c>
      <c r="AF98" s="59" t="s">
        <v>19</v>
      </c>
      <c r="AG98" s="60" t="str">
        <f>IF(ISBLANK(AE96),"",AQ90)</f>
        <v/>
      </c>
      <c r="AH98" s="58">
        <f>IF(ISBLANK(AH96),"",AP94)</f>
        <v>1</v>
      </c>
      <c r="AI98" s="59" t="s">
        <v>19</v>
      </c>
      <c r="AJ98" s="60">
        <f>IF(ISBLANK(AH96),"",AN94)</f>
        <v>3</v>
      </c>
      <c r="AK98" s="58" t="str">
        <f>IF(ISBLANK(AK96),"",AS94)</f>
        <v/>
      </c>
      <c r="AL98" s="59" t="s">
        <v>19</v>
      </c>
      <c r="AM98" s="60" t="str">
        <f>IF(ISBLANK(AK96),"",AQ94)</f>
        <v/>
      </c>
      <c r="AN98" s="44"/>
      <c r="AO98" s="45"/>
      <c r="AP98" s="45"/>
      <c r="AQ98" s="45"/>
      <c r="AR98" s="45"/>
      <c r="AS98" s="46"/>
      <c r="AT98" s="70">
        <v>0</v>
      </c>
      <c r="AU98" s="71" t="s">
        <v>19</v>
      </c>
      <c r="AV98" s="74">
        <v>8</v>
      </c>
      <c r="AW98" s="50"/>
      <c r="AX98" s="48" t="s">
        <v>19</v>
      </c>
      <c r="AY98" s="51"/>
      <c r="AZ98" s="70">
        <v>0</v>
      </c>
      <c r="BA98" s="71" t="s">
        <v>19</v>
      </c>
      <c r="BB98" s="74">
        <v>8</v>
      </c>
      <c r="BC98" s="50"/>
      <c r="BD98" s="48" t="s">
        <v>19</v>
      </c>
      <c r="BE98" s="51"/>
      <c r="BF98" s="88"/>
      <c r="BG98" s="89"/>
      <c r="BH98" s="94"/>
      <c r="BI98" s="95"/>
      <c r="BJ98" s="94"/>
      <c r="BK98" s="95"/>
      <c r="BL98" s="94"/>
      <c r="BM98" s="95"/>
      <c r="BN98" s="94"/>
      <c r="BO98" s="95"/>
      <c r="BP98" s="94"/>
      <c r="BQ98" s="95"/>
      <c r="BR98" s="94"/>
      <c r="BS98" s="95"/>
      <c r="BT98" s="115"/>
      <c r="BU98" s="116"/>
      <c r="BV98" s="101"/>
      <c r="BW98" s="102"/>
      <c r="BX98" s="103"/>
      <c r="BY98" s="84"/>
      <c r="CA98" s="75"/>
    </row>
    <row r="99" spans="1:90" s="69" customFormat="1" ht="10.5" customHeight="1" x14ac:dyDescent="0.15">
      <c r="A99" s="129"/>
      <c r="B99" s="130"/>
      <c r="C99" s="160"/>
      <c r="D99" s="161"/>
      <c r="E99" s="161"/>
      <c r="F99" s="161"/>
      <c r="G99" s="161"/>
      <c r="H99" s="161"/>
      <c r="I99" s="162"/>
      <c r="J99" s="55">
        <f>IF(ISBLANK(J96),"",SUM(J97:J98))</f>
        <v>0</v>
      </c>
      <c r="K99" s="56" t="s">
        <v>20</v>
      </c>
      <c r="L99" s="57">
        <f>IF(ISBLANK(J96),"",SUM(L97:L98))</f>
        <v>8</v>
      </c>
      <c r="M99" s="55" t="str">
        <f>IF(ISBLANK(M96),"",SUM(M97:M98))</f>
        <v/>
      </c>
      <c r="N99" s="56" t="s">
        <v>20</v>
      </c>
      <c r="O99" s="57" t="str">
        <f>IF(ISBLANK(M96),"",SUM(O97:O98))</f>
        <v/>
      </c>
      <c r="P99" s="55">
        <f>IF(ISBLANK(P96),"",SUM(P97:P98))</f>
        <v>3</v>
      </c>
      <c r="Q99" s="56" t="s">
        <v>20</v>
      </c>
      <c r="R99" s="57">
        <f>IF(ISBLANK(P96),"",SUM(R97:R98))</f>
        <v>3</v>
      </c>
      <c r="S99" s="55" t="str">
        <f>IF(ISBLANK(S96),"",SUM(S97:S98))</f>
        <v/>
      </c>
      <c r="T99" s="56" t="s">
        <v>20</v>
      </c>
      <c r="U99" s="57" t="str">
        <f>IF(ISBLANK(S96),"",SUM(U97:U98))</f>
        <v/>
      </c>
      <c r="V99" s="55">
        <f>IF(ISBLANK(V96),"",SUM(V97:V98))</f>
        <v>0</v>
      </c>
      <c r="W99" s="56" t="s">
        <v>20</v>
      </c>
      <c r="X99" s="57">
        <f>IF(ISBLANK(V96),"",SUM(X97:X98))</f>
        <v>5</v>
      </c>
      <c r="Y99" s="55" t="str">
        <f>IF(ISBLANK(Y96),"",SUM(Y97:Y98))</f>
        <v/>
      </c>
      <c r="Z99" s="56" t="s">
        <v>20</v>
      </c>
      <c r="AA99" s="57" t="str">
        <f>IF(ISBLANK(Y96),"",SUM(AA97:AA98))</f>
        <v/>
      </c>
      <c r="AB99" s="55">
        <f>IF(ISBLANK(AB96),"",SUM(AB97:AB98))</f>
        <v>0</v>
      </c>
      <c r="AC99" s="56" t="s">
        <v>20</v>
      </c>
      <c r="AD99" s="57">
        <f>IF(ISBLANK(AB96),"",SUM(AD97:AD98))</f>
        <v>2</v>
      </c>
      <c r="AE99" s="55" t="str">
        <f>IF(ISBLANK(AE96),"",SUM(AE97:AE98))</f>
        <v/>
      </c>
      <c r="AF99" s="56" t="s">
        <v>20</v>
      </c>
      <c r="AG99" s="57" t="str">
        <f>IF(ISBLANK(AE96),"",SUM(AG97:AG98))</f>
        <v/>
      </c>
      <c r="AH99" s="55">
        <f>IF(ISBLANK(AH96),"",SUM(AH97:AH98))</f>
        <v>1</v>
      </c>
      <c r="AI99" s="56" t="s">
        <v>20</v>
      </c>
      <c r="AJ99" s="57">
        <f>IF(ISBLANK(AH96),"",SUM(AJ97:AJ98))</f>
        <v>4</v>
      </c>
      <c r="AK99" s="55" t="str">
        <f>IF(ISBLANK(AK96),"",SUM(AK97:AK98))</f>
        <v/>
      </c>
      <c r="AL99" s="56" t="s">
        <v>20</v>
      </c>
      <c r="AM99" s="57" t="str">
        <f>IF(ISBLANK(AK96),"",SUM(AM97:AM98))</f>
        <v/>
      </c>
      <c r="AN99" s="52"/>
      <c r="AO99" s="53"/>
      <c r="AP99" s="53"/>
      <c r="AQ99" s="53"/>
      <c r="AR99" s="53"/>
      <c r="AS99" s="54"/>
      <c r="AT99" s="55">
        <f>IF(ISBLANK(AT96),"",SUM(AT97:AT98))</f>
        <v>0</v>
      </c>
      <c r="AU99" s="56" t="s">
        <v>20</v>
      </c>
      <c r="AV99" s="57">
        <f>IF(ISBLANK(AT96),"",SUM(AV97:AV98))</f>
        <v>10</v>
      </c>
      <c r="AW99" s="55" t="str">
        <f>IF(ISBLANK(AW96),"",SUM(AW97:AW98))</f>
        <v/>
      </c>
      <c r="AX99" s="56" t="s">
        <v>20</v>
      </c>
      <c r="AY99" s="57" t="str">
        <f>IF(ISBLANK(AW96),"",SUM(AY97:AY98))</f>
        <v/>
      </c>
      <c r="AZ99" s="55">
        <f>IF(ISBLANK(AZ96),"",SUM(AZ97:AZ98))</f>
        <v>0</v>
      </c>
      <c r="BA99" s="56" t="s">
        <v>20</v>
      </c>
      <c r="BB99" s="57">
        <f>IF(ISBLANK(AZ96),"",SUM(BB97:BB98))</f>
        <v>15</v>
      </c>
      <c r="BC99" s="55" t="str">
        <f>IF(ISBLANK(BC96),"",SUM(BC97:BC98))</f>
        <v/>
      </c>
      <c r="BD99" s="56" t="s">
        <v>20</v>
      </c>
      <c r="BE99" s="57" t="str">
        <f>IF(ISBLANK(BC96),"",SUM(BE97:BE98))</f>
        <v/>
      </c>
      <c r="BF99" s="90"/>
      <c r="BG99" s="91"/>
      <c r="BH99" s="96"/>
      <c r="BI99" s="97"/>
      <c r="BJ99" s="96"/>
      <c r="BK99" s="97"/>
      <c r="BL99" s="96"/>
      <c r="BM99" s="97"/>
      <c r="BN99" s="96"/>
      <c r="BO99" s="97"/>
      <c r="BP99" s="96"/>
      <c r="BQ99" s="97"/>
      <c r="BR99" s="96"/>
      <c r="BS99" s="97"/>
      <c r="BT99" s="117"/>
      <c r="BU99" s="118"/>
      <c r="BV99" s="104"/>
      <c r="BW99" s="105"/>
      <c r="BX99" s="106"/>
      <c r="BY99" s="84"/>
      <c r="CA99" s="75"/>
    </row>
    <row r="100" spans="1:90" s="69" customFormat="1" ht="18" customHeight="1" x14ac:dyDescent="0.15">
      <c r="A100" s="129">
        <f>BV100</f>
        <v>2</v>
      </c>
      <c r="B100" s="130">
        <v>7</v>
      </c>
      <c r="C100" s="154" t="s">
        <v>53</v>
      </c>
      <c r="D100" s="155"/>
      <c r="E100" s="155"/>
      <c r="F100" s="155"/>
      <c r="G100" s="155"/>
      <c r="H100" s="155"/>
      <c r="I100" s="156"/>
      <c r="J100" s="121" t="s">
        <v>144</v>
      </c>
      <c r="K100" s="122"/>
      <c r="L100" s="125"/>
      <c r="M100" s="121" t="s">
        <v>161</v>
      </c>
      <c r="N100" s="122"/>
      <c r="O100" s="125"/>
      <c r="P100" s="121" t="s">
        <v>130</v>
      </c>
      <c r="Q100" s="122"/>
      <c r="R100" s="125"/>
      <c r="S100" s="121" t="s">
        <v>161</v>
      </c>
      <c r="T100" s="122"/>
      <c r="U100" s="125"/>
      <c r="V100" s="121" t="s">
        <v>144</v>
      </c>
      <c r="W100" s="122"/>
      <c r="X100" s="125"/>
      <c r="Y100" s="121" t="s">
        <v>168</v>
      </c>
      <c r="Z100" s="122"/>
      <c r="AA100" s="125"/>
      <c r="AB100" s="121" t="s">
        <v>122</v>
      </c>
      <c r="AC100" s="122"/>
      <c r="AD100" s="125"/>
      <c r="AE100" s="121"/>
      <c r="AF100" s="122"/>
      <c r="AG100" s="125"/>
      <c r="AH100" s="121" t="s">
        <v>130</v>
      </c>
      <c r="AI100" s="122"/>
      <c r="AJ100" s="125"/>
      <c r="AK100" s="121"/>
      <c r="AL100" s="122"/>
      <c r="AM100" s="125"/>
      <c r="AN100" s="121" t="s">
        <v>71</v>
      </c>
      <c r="AO100" s="122"/>
      <c r="AP100" s="125"/>
      <c r="AQ100" s="121"/>
      <c r="AR100" s="122"/>
      <c r="AS100" s="125"/>
      <c r="AT100" s="38"/>
      <c r="AU100" s="39"/>
      <c r="AV100" s="39"/>
      <c r="AW100" s="39"/>
      <c r="AX100" s="39"/>
      <c r="AY100" s="40"/>
      <c r="AZ100" s="126" t="s">
        <v>71</v>
      </c>
      <c r="BA100" s="127"/>
      <c r="BB100" s="128"/>
      <c r="BC100" s="121"/>
      <c r="BD100" s="122"/>
      <c r="BE100" s="125"/>
      <c r="BF100" s="86">
        <f>SUM(BH100:BM103)</f>
        <v>10</v>
      </c>
      <c r="BG100" s="87"/>
      <c r="BH100" s="92">
        <f>COUNTIF(J100:BE100,"○")</f>
        <v>7</v>
      </c>
      <c r="BI100" s="93"/>
      <c r="BJ100" s="92">
        <f>COUNTIF(J100:BE100,"△")</f>
        <v>0</v>
      </c>
      <c r="BK100" s="93"/>
      <c r="BL100" s="92">
        <f>COUNTIF(J100:BE100,"●")</f>
        <v>3</v>
      </c>
      <c r="BM100" s="93"/>
      <c r="BN100" s="92">
        <f>BH100*3+BJ100*1</f>
        <v>21</v>
      </c>
      <c r="BO100" s="93"/>
      <c r="BP100" s="92">
        <f>SUM(J103,P103,V103,AB103,M103,S103,Y103,AE103,AH103,AK103,AZ103,BC103,AN103,AQ103,AT103,AW103)</f>
        <v>43</v>
      </c>
      <c r="BQ100" s="93"/>
      <c r="BR100" s="92">
        <f>SUM(L103,R103,X103,AD103,O103,U103,AA103,AG103,AJ103,AM103,BB103,BE103,AP103,AS103,AV103,AY103)</f>
        <v>9</v>
      </c>
      <c r="BS100" s="93"/>
      <c r="BT100" s="113">
        <f>BP100-BR100</f>
        <v>34</v>
      </c>
      <c r="BU100" s="114"/>
      <c r="BV100" s="98">
        <f>IF(ISBLANK(B100),"",RANK(BY100,$BY$76:$BY$107) )</f>
        <v>2</v>
      </c>
      <c r="BW100" s="99"/>
      <c r="BX100" s="100"/>
      <c r="BY100" s="84">
        <f>BN100*10000+BT100*100+BP100</f>
        <v>213443</v>
      </c>
      <c r="CA100" s="75"/>
    </row>
    <row r="101" spans="1:90" s="69" customFormat="1" ht="10.5" customHeight="1" x14ac:dyDescent="0.15">
      <c r="A101" s="129"/>
      <c r="B101" s="130"/>
      <c r="C101" s="157"/>
      <c r="D101" s="158"/>
      <c r="E101" s="158"/>
      <c r="F101" s="158"/>
      <c r="G101" s="158"/>
      <c r="H101" s="158"/>
      <c r="I101" s="159"/>
      <c r="J101" s="58">
        <f>IF(ISBLANK(J100),"",AV77)</f>
        <v>0</v>
      </c>
      <c r="K101" s="59" t="s">
        <v>18</v>
      </c>
      <c r="L101" s="60">
        <f>IF(ISBLANK(J100),"",AT77)</f>
        <v>1</v>
      </c>
      <c r="M101" s="58">
        <f>IF(ISBLANK(M100),"",AY77)</f>
        <v>2</v>
      </c>
      <c r="N101" s="59" t="s">
        <v>18</v>
      </c>
      <c r="O101" s="60">
        <f>IF(ISBLANK(M100),"",AW77)</f>
        <v>0</v>
      </c>
      <c r="P101" s="58">
        <f>IF(ISBLANK(P100),"",AV81)</f>
        <v>8</v>
      </c>
      <c r="Q101" s="59" t="s">
        <v>18</v>
      </c>
      <c r="R101" s="60">
        <f>IF(ISBLANK(P100),"",AT81)</f>
        <v>1</v>
      </c>
      <c r="S101" s="58">
        <f>IF(ISBLANK(S100),"",AY81)</f>
        <v>7</v>
      </c>
      <c r="T101" s="59" t="s">
        <v>18</v>
      </c>
      <c r="U101" s="60">
        <f>IF(ISBLANK(S100),"",AW81)</f>
        <v>0</v>
      </c>
      <c r="V101" s="58">
        <f>IF(ISBLANK(V100),"",AV85)</f>
        <v>1</v>
      </c>
      <c r="W101" s="59" t="s">
        <v>18</v>
      </c>
      <c r="X101" s="60">
        <f>IF(ISBLANK(V100),"",AT85)</f>
        <v>2</v>
      </c>
      <c r="Y101" s="58">
        <f>IF(ISBLANK(Y100),"",AY85)</f>
        <v>0</v>
      </c>
      <c r="Z101" s="59" t="s">
        <v>18</v>
      </c>
      <c r="AA101" s="60">
        <f>IF(ISBLANK(Y100),"",AW85)</f>
        <v>0</v>
      </c>
      <c r="AB101" s="58">
        <f>IF(ISBLANK(AB100),"",AV89)</f>
        <v>2</v>
      </c>
      <c r="AC101" s="59" t="s">
        <v>18</v>
      </c>
      <c r="AD101" s="60">
        <f>IF(ISBLANK(AB100),"",AT89)</f>
        <v>0</v>
      </c>
      <c r="AE101" s="58" t="str">
        <f>IF(ISBLANK(AE100),"",AY89)</f>
        <v/>
      </c>
      <c r="AF101" s="59" t="s">
        <v>18</v>
      </c>
      <c r="AG101" s="60" t="str">
        <f>IF(ISBLANK(AE100),"",AW89)</f>
        <v/>
      </c>
      <c r="AH101" s="58">
        <f>IF(ISBLANK(AH100),"",AV93)</f>
        <v>2</v>
      </c>
      <c r="AI101" s="59" t="s">
        <v>18</v>
      </c>
      <c r="AJ101" s="60">
        <f>IF(ISBLANK(AH100),"",AT93)</f>
        <v>0</v>
      </c>
      <c r="AK101" s="58" t="str">
        <f>IF(ISBLANK(AK100),"",AY93)</f>
        <v/>
      </c>
      <c r="AL101" s="59" t="s">
        <v>18</v>
      </c>
      <c r="AM101" s="60" t="str">
        <f>IF(ISBLANK(AK100),"",AW93)</f>
        <v/>
      </c>
      <c r="AN101" s="58">
        <f>IF(ISBLANK(AN100),"",AV97)</f>
        <v>2</v>
      </c>
      <c r="AO101" s="59" t="s">
        <v>18</v>
      </c>
      <c r="AP101" s="60">
        <f>IF(ISBLANK(AN100),"",AT97)</f>
        <v>0</v>
      </c>
      <c r="AQ101" s="58" t="str">
        <f>IF(ISBLANK(AQ100),"",AY97)</f>
        <v/>
      </c>
      <c r="AR101" s="59" t="s">
        <v>18</v>
      </c>
      <c r="AS101" s="60" t="str">
        <f>IF(ISBLANK(AQ100),"",AW97)</f>
        <v/>
      </c>
      <c r="AT101" s="44"/>
      <c r="AU101" s="45"/>
      <c r="AV101" s="45"/>
      <c r="AW101" s="45"/>
      <c r="AX101" s="45"/>
      <c r="AY101" s="46"/>
      <c r="AZ101" s="72">
        <v>1</v>
      </c>
      <c r="BA101" s="71" t="s">
        <v>18</v>
      </c>
      <c r="BB101" s="73">
        <v>0</v>
      </c>
      <c r="BC101" s="47"/>
      <c r="BD101" s="48" t="s">
        <v>18</v>
      </c>
      <c r="BE101" s="49"/>
      <c r="BF101" s="88"/>
      <c r="BG101" s="89"/>
      <c r="BH101" s="94"/>
      <c r="BI101" s="95"/>
      <c r="BJ101" s="94"/>
      <c r="BK101" s="95"/>
      <c r="BL101" s="94"/>
      <c r="BM101" s="95"/>
      <c r="BN101" s="94"/>
      <c r="BO101" s="95"/>
      <c r="BP101" s="94"/>
      <c r="BQ101" s="95"/>
      <c r="BR101" s="94"/>
      <c r="BS101" s="95"/>
      <c r="BT101" s="115"/>
      <c r="BU101" s="116"/>
      <c r="BV101" s="101"/>
      <c r="BW101" s="102"/>
      <c r="BX101" s="103"/>
      <c r="BY101" s="84"/>
      <c r="CA101" s="75"/>
    </row>
    <row r="102" spans="1:90" s="69" customFormat="1" ht="10.5" customHeight="1" x14ac:dyDescent="0.15">
      <c r="A102" s="129"/>
      <c r="B102" s="130"/>
      <c r="C102" s="157"/>
      <c r="D102" s="158"/>
      <c r="E102" s="158"/>
      <c r="F102" s="158"/>
      <c r="G102" s="158"/>
      <c r="H102" s="158"/>
      <c r="I102" s="159"/>
      <c r="J102" s="58">
        <f>IF(ISBLANK(J100),"",AV78)</f>
        <v>0</v>
      </c>
      <c r="K102" s="59" t="s">
        <v>19</v>
      </c>
      <c r="L102" s="60">
        <f>IF(ISBLANK(J100),"",AT78)</f>
        <v>0</v>
      </c>
      <c r="M102" s="58">
        <f>IF(ISBLANK(M100),"",AY78)</f>
        <v>4</v>
      </c>
      <c r="N102" s="59" t="s">
        <v>19</v>
      </c>
      <c r="O102" s="60">
        <f>IF(ISBLANK(M100),"",AW78)</f>
        <v>1</v>
      </c>
      <c r="P102" s="58">
        <f>IF(ISBLANK(P100),"",AV82)</f>
        <v>2</v>
      </c>
      <c r="Q102" s="59" t="s">
        <v>19</v>
      </c>
      <c r="R102" s="60">
        <f>IF(ISBLANK(P100),"",AT82)</f>
        <v>0</v>
      </c>
      <c r="S102" s="58">
        <f>IF(ISBLANK(S100),"",AY82)</f>
        <v>1</v>
      </c>
      <c r="T102" s="59" t="s">
        <v>19</v>
      </c>
      <c r="U102" s="60">
        <f>IF(ISBLANK(S100),"",AW82)</f>
        <v>0</v>
      </c>
      <c r="V102" s="58">
        <f>IF(ISBLANK(V100),"",AV86)</f>
        <v>0</v>
      </c>
      <c r="W102" s="59" t="s">
        <v>19</v>
      </c>
      <c r="X102" s="60">
        <f>IF(ISBLANK(V100),"",AT86)</f>
        <v>0</v>
      </c>
      <c r="Y102" s="58">
        <f>IF(ISBLANK(Y100),"",AY86)</f>
        <v>0</v>
      </c>
      <c r="Z102" s="59" t="s">
        <v>19</v>
      </c>
      <c r="AA102" s="60">
        <f>IF(ISBLANK(Y100),"",AW86)</f>
        <v>2</v>
      </c>
      <c r="AB102" s="58">
        <f>IF(ISBLANK(AB100),"",AV90)</f>
        <v>2</v>
      </c>
      <c r="AC102" s="59" t="s">
        <v>19</v>
      </c>
      <c r="AD102" s="60">
        <f>IF(ISBLANK(AB100),"",AT90)</f>
        <v>1</v>
      </c>
      <c r="AE102" s="58" t="str">
        <f>IF(ISBLANK(AE100),"",AY90)</f>
        <v/>
      </c>
      <c r="AF102" s="59" t="s">
        <v>19</v>
      </c>
      <c r="AG102" s="60" t="str">
        <f>IF(ISBLANK(AE100),"",AW90)</f>
        <v/>
      </c>
      <c r="AH102" s="58">
        <f>IF(ISBLANK(AH100),"",AV94)</f>
        <v>0</v>
      </c>
      <c r="AI102" s="59" t="s">
        <v>19</v>
      </c>
      <c r="AJ102" s="60">
        <f>IF(ISBLANK(AH100),"",AT94)</f>
        <v>1</v>
      </c>
      <c r="AK102" s="58" t="str">
        <f>IF(ISBLANK(AK100),"",AY94)</f>
        <v/>
      </c>
      <c r="AL102" s="59" t="s">
        <v>19</v>
      </c>
      <c r="AM102" s="60" t="str">
        <f>IF(ISBLANK(AK100),"",AW94)</f>
        <v/>
      </c>
      <c r="AN102" s="58">
        <f>IF(ISBLANK(AN100),"",AV98)</f>
        <v>8</v>
      </c>
      <c r="AO102" s="59" t="s">
        <v>19</v>
      </c>
      <c r="AP102" s="60">
        <f>IF(ISBLANK(AN100),"",AT98)</f>
        <v>0</v>
      </c>
      <c r="AQ102" s="58" t="str">
        <f>IF(ISBLANK(AQ100),"",AY98)</f>
        <v/>
      </c>
      <c r="AR102" s="59" t="s">
        <v>19</v>
      </c>
      <c r="AS102" s="60" t="str">
        <f>IF(ISBLANK(AQ100),"",AW98)</f>
        <v/>
      </c>
      <c r="AT102" s="44"/>
      <c r="AU102" s="45"/>
      <c r="AV102" s="45"/>
      <c r="AW102" s="45"/>
      <c r="AX102" s="45"/>
      <c r="AY102" s="46"/>
      <c r="AZ102" s="70">
        <v>1</v>
      </c>
      <c r="BA102" s="71" t="s">
        <v>19</v>
      </c>
      <c r="BB102" s="74">
        <v>0</v>
      </c>
      <c r="BC102" s="50"/>
      <c r="BD102" s="48" t="s">
        <v>19</v>
      </c>
      <c r="BE102" s="51"/>
      <c r="BF102" s="88"/>
      <c r="BG102" s="89"/>
      <c r="BH102" s="94"/>
      <c r="BI102" s="95"/>
      <c r="BJ102" s="94"/>
      <c r="BK102" s="95"/>
      <c r="BL102" s="94"/>
      <c r="BM102" s="95"/>
      <c r="BN102" s="94"/>
      <c r="BO102" s="95"/>
      <c r="BP102" s="94"/>
      <c r="BQ102" s="95"/>
      <c r="BR102" s="94"/>
      <c r="BS102" s="95"/>
      <c r="BT102" s="115"/>
      <c r="BU102" s="116"/>
      <c r="BV102" s="101"/>
      <c r="BW102" s="102"/>
      <c r="BX102" s="103"/>
      <c r="BY102" s="84"/>
      <c r="CA102" s="75"/>
    </row>
    <row r="103" spans="1:90" s="69" customFormat="1" ht="10.5" customHeight="1" x14ac:dyDescent="0.15">
      <c r="A103" s="129"/>
      <c r="B103" s="130"/>
      <c r="C103" s="160"/>
      <c r="D103" s="161"/>
      <c r="E103" s="161"/>
      <c r="F103" s="161"/>
      <c r="G103" s="161"/>
      <c r="H103" s="161"/>
      <c r="I103" s="162"/>
      <c r="J103" s="55">
        <f>IF(ISBLANK(J100),"",SUM(J101:J102))</f>
        <v>0</v>
      </c>
      <c r="K103" s="56" t="s">
        <v>20</v>
      </c>
      <c r="L103" s="57">
        <f>IF(ISBLANK(J100),"",SUM(L101:L102))</f>
        <v>1</v>
      </c>
      <c r="M103" s="55">
        <f>IF(ISBLANK(M100),"",SUM(M101:M102))</f>
        <v>6</v>
      </c>
      <c r="N103" s="56" t="s">
        <v>20</v>
      </c>
      <c r="O103" s="57">
        <f>IF(ISBLANK(M100),"",SUM(O101:O102))</f>
        <v>1</v>
      </c>
      <c r="P103" s="55">
        <f>IF(ISBLANK(P100),"",SUM(P101:P102))</f>
        <v>10</v>
      </c>
      <c r="Q103" s="56" t="s">
        <v>20</v>
      </c>
      <c r="R103" s="57">
        <f>IF(ISBLANK(P100),"",SUM(R101:R102))</f>
        <v>1</v>
      </c>
      <c r="S103" s="55">
        <f>IF(ISBLANK(S100),"",SUM(S101:S102))</f>
        <v>8</v>
      </c>
      <c r="T103" s="56" t="s">
        <v>20</v>
      </c>
      <c r="U103" s="57">
        <f>IF(ISBLANK(S100),"",SUM(U101:U102))</f>
        <v>0</v>
      </c>
      <c r="V103" s="55">
        <f>IF(ISBLANK(V100),"",SUM(V101:V102))</f>
        <v>1</v>
      </c>
      <c r="W103" s="56" t="s">
        <v>20</v>
      </c>
      <c r="X103" s="57">
        <f>IF(ISBLANK(V100),"",SUM(X101:X102))</f>
        <v>2</v>
      </c>
      <c r="Y103" s="55">
        <f>IF(ISBLANK(Y100),"",SUM(Y101:Y102))</f>
        <v>0</v>
      </c>
      <c r="Z103" s="56" t="s">
        <v>20</v>
      </c>
      <c r="AA103" s="57">
        <f>IF(ISBLANK(Y100),"",SUM(AA101:AA102))</f>
        <v>2</v>
      </c>
      <c r="AB103" s="55">
        <f>IF(ISBLANK(AB100),"",SUM(AB101:AB102))</f>
        <v>4</v>
      </c>
      <c r="AC103" s="56" t="s">
        <v>20</v>
      </c>
      <c r="AD103" s="57">
        <f>IF(ISBLANK(AB100),"",SUM(AD101:AD102))</f>
        <v>1</v>
      </c>
      <c r="AE103" s="55" t="str">
        <f>IF(ISBLANK(AE100),"",SUM(AE101:AE102))</f>
        <v/>
      </c>
      <c r="AF103" s="56" t="s">
        <v>20</v>
      </c>
      <c r="AG103" s="57" t="str">
        <f>IF(ISBLANK(AE100),"",SUM(AG101:AG102))</f>
        <v/>
      </c>
      <c r="AH103" s="55">
        <f>IF(ISBLANK(AH100),"",SUM(AH101:AH102))</f>
        <v>2</v>
      </c>
      <c r="AI103" s="56" t="s">
        <v>20</v>
      </c>
      <c r="AJ103" s="57">
        <f>IF(ISBLANK(AH100),"",SUM(AJ101:AJ102))</f>
        <v>1</v>
      </c>
      <c r="AK103" s="55" t="str">
        <f>IF(ISBLANK(AK100),"",SUM(AK101:AK102))</f>
        <v/>
      </c>
      <c r="AL103" s="56" t="s">
        <v>20</v>
      </c>
      <c r="AM103" s="57" t="str">
        <f>IF(ISBLANK(AK100),"",SUM(AM101:AM102))</f>
        <v/>
      </c>
      <c r="AN103" s="55">
        <f>IF(ISBLANK(AN100),"",SUM(AN101:AN102))</f>
        <v>10</v>
      </c>
      <c r="AO103" s="56" t="s">
        <v>20</v>
      </c>
      <c r="AP103" s="57">
        <f>IF(ISBLANK(AN100),"",SUM(AP101:AP102))</f>
        <v>0</v>
      </c>
      <c r="AQ103" s="55" t="str">
        <f>IF(ISBLANK(AQ100),"",SUM(AQ101:AQ102))</f>
        <v/>
      </c>
      <c r="AR103" s="56" t="s">
        <v>20</v>
      </c>
      <c r="AS103" s="57" t="str">
        <f>IF(ISBLANK(AQ100),"",SUM(AS101:AS102))</f>
        <v/>
      </c>
      <c r="AT103" s="52"/>
      <c r="AU103" s="53"/>
      <c r="AV103" s="53"/>
      <c r="AW103" s="53"/>
      <c r="AX103" s="53"/>
      <c r="AY103" s="54"/>
      <c r="AZ103" s="55">
        <f>IF(ISBLANK(AZ100),"",SUM(AZ101:AZ102))</f>
        <v>2</v>
      </c>
      <c r="BA103" s="56" t="s">
        <v>20</v>
      </c>
      <c r="BB103" s="57">
        <f>IF(ISBLANK(AZ100),"",SUM(BB101:BB102))</f>
        <v>0</v>
      </c>
      <c r="BC103" s="55" t="str">
        <f>IF(ISBLANK(BC100),"",SUM(BC101:BC102))</f>
        <v/>
      </c>
      <c r="BD103" s="56" t="s">
        <v>20</v>
      </c>
      <c r="BE103" s="57" t="str">
        <f>IF(ISBLANK(BC100),"",SUM(BE101:BE102))</f>
        <v/>
      </c>
      <c r="BF103" s="90"/>
      <c r="BG103" s="91"/>
      <c r="BH103" s="96"/>
      <c r="BI103" s="97"/>
      <c r="BJ103" s="96"/>
      <c r="BK103" s="97"/>
      <c r="BL103" s="96"/>
      <c r="BM103" s="97"/>
      <c r="BN103" s="96"/>
      <c r="BO103" s="97"/>
      <c r="BP103" s="96"/>
      <c r="BQ103" s="97"/>
      <c r="BR103" s="96"/>
      <c r="BS103" s="97"/>
      <c r="BT103" s="117"/>
      <c r="BU103" s="118"/>
      <c r="BV103" s="104"/>
      <c r="BW103" s="105"/>
      <c r="BX103" s="106"/>
      <c r="BY103" s="84"/>
      <c r="CA103" s="75"/>
    </row>
    <row r="104" spans="1:90" s="69" customFormat="1" ht="18" customHeight="1" x14ac:dyDescent="0.15">
      <c r="A104" s="129">
        <f>BV104</f>
        <v>1</v>
      </c>
      <c r="B104" s="163">
        <v>8</v>
      </c>
      <c r="C104" s="154" t="s">
        <v>60</v>
      </c>
      <c r="D104" s="155"/>
      <c r="E104" s="155"/>
      <c r="F104" s="155"/>
      <c r="G104" s="155"/>
      <c r="H104" s="155"/>
      <c r="I104" s="156"/>
      <c r="J104" s="121" t="s">
        <v>152</v>
      </c>
      <c r="K104" s="122"/>
      <c r="L104" s="125"/>
      <c r="M104" s="121"/>
      <c r="N104" s="122"/>
      <c r="O104" s="125"/>
      <c r="P104" s="121" t="s">
        <v>68</v>
      </c>
      <c r="Q104" s="122"/>
      <c r="R104" s="125"/>
      <c r="S104" s="121"/>
      <c r="T104" s="122"/>
      <c r="U104" s="125"/>
      <c r="V104" s="121" t="s">
        <v>152</v>
      </c>
      <c r="W104" s="122"/>
      <c r="X104" s="125"/>
      <c r="Y104" s="121" t="s">
        <v>167</v>
      </c>
      <c r="Z104" s="122"/>
      <c r="AA104" s="125"/>
      <c r="AB104" s="121" t="s">
        <v>148</v>
      </c>
      <c r="AC104" s="122"/>
      <c r="AD104" s="125"/>
      <c r="AE104" s="121" t="s">
        <v>161</v>
      </c>
      <c r="AF104" s="122"/>
      <c r="AG104" s="125"/>
      <c r="AH104" s="121" t="s">
        <v>148</v>
      </c>
      <c r="AI104" s="122"/>
      <c r="AJ104" s="122"/>
      <c r="AK104" s="121" t="s">
        <v>161</v>
      </c>
      <c r="AL104" s="122"/>
      <c r="AM104" s="122"/>
      <c r="AN104" s="121" t="s">
        <v>68</v>
      </c>
      <c r="AO104" s="122"/>
      <c r="AP104" s="122"/>
      <c r="AQ104" s="121"/>
      <c r="AR104" s="122"/>
      <c r="AS104" s="122"/>
      <c r="AT104" s="121" t="s">
        <v>76</v>
      </c>
      <c r="AU104" s="122"/>
      <c r="AV104" s="122"/>
      <c r="AW104" s="121"/>
      <c r="AX104" s="122"/>
      <c r="AY104" s="122"/>
      <c r="AZ104" s="38"/>
      <c r="BA104" s="39"/>
      <c r="BB104" s="39"/>
      <c r="BC104" s="39"/>
      <c r="BD104" s="39"/>
      <c r="BE104" s="40"/>
      <c r="BF104" s="86">
        <f>SUM(BH104:BM107)</f>
        <v>10</v>
      </c>
      <c r="BG104" s="87"/>
      <c r="BH104" s="92">
        <f>COUNTIF(J104:BE104,"○")</f>
        <v>9</v>
      </c>
      <c r="BI104" s="93"/>
      <c r="BJ104" s="92">
        <f>COUNTIF(J104:BE104,"△")</f>
        <v>0</v>
      </c>
      <c r="BK104" s="93"/>
      <c r="BL104" s="92">
        <f>COUNTIF(J104:BE104,"●")</f>
        <v>1</v>
      </c>
      <c r="BM104" s="93"/>
      <c r="BN104" s="92">
        <f>BH104*3+BJ104*1</f>
        <v>27</v>
      </c>
      <c r="BO104" s="93"/>
      <c r="BP104" s="92">
        <f>SUM(J107,P107,V107,AB107,M107,S107,Y107,AE107,AH107,AK107,AZ107,BC107,AN107,AQ107,AT107,AW107)</f>
        <v>57</v>
      </c>
      <c r="BQ104" s="93"/>
      <c r="BR104" s="92">
        <f>SUM(L107,R107,X107,AD107,O107,U107,AA107,AG107,AJ107,AM107,BB107,BE107,AP107,AS107,AV107,AY107)</f>
        <v>8</v>
      </c>
      <c r="BS104" s="93"/>
      <c r="BT104" s="113">
        <f>BP104-BR104</f>
        <v>49</v>
      </c>
      <c r="BU104" s="114"/>
      <c r="BV104" s="98">
        <f>IF(ISBLANK(B104),"",RANK(BY104,$BY$76:$BY$107) )</f>
        <v>1</v>
      </c>
      <c r="BW104" s="99"/>
      <c r="BX104" s="100"/>
      <c r="BY104" s="84">
        <f>BN104*10000+BT104*100+BP104</f>
        <v>274957</v>
      </c>
      <c r="CA104" s="75"/>
    </row>
    <row r="105" spans="1:90" s="69" customFormat="1" ht="10.5" customHeight="1" x14ac:dyDescent="0.15">
      <c r="A105" s="129"/>
      <c r="B105" s="163"/>
      <c r="C105" s="157"/>
      <c r="D105" s="158"/>
      <c r="E105" s="158"/>
      <c r="F105" s="158"/>
      <c r="G105" s="158"/>
      <c r="H105" s="158"/>
      <c r="I105" s="159"/>
      <c r="J105" s="58">
        <f>IF(ISBLANK(J104),"",BB77)</f>
        <v>1</v>
      </c>
      <c r="K105" s="59" t="s">
        <v>18</v>
      </c>
      <c r="L105" s="60">
        <f>IF(ISBLANK(J104),"",AZ77)</f>
        <v>0</v>
      </c>
      <c r="M105" s="58" t="str">
        <f>IF(ISBLANK(M104),"",BE77)</f>
        <v/>
      </c>
      <c r="N105" s="59" t="s">
        <v>18</v>
      </c>
      <c r="O105" s="60" t="str">
        <f>IF(ISBLANK(M104),"",BC77)</f>
        <v/>
      </c>
      <c r="P105" s="58">
        <f>IF(ISBLANK(P104),"",BB81)</f>
        <v>3</v>
      </c>
      <c r="Q105" s="59" t="s">
        <v>18</v>
      </c>
      <c r="R105" s="60">
        <f>IF(ISBLANK(P104),"",AZ81)</f>
        <v>0</v>
      </c>
      <c r="S105" s="58" t="str">
        <f>IF(ISBLANK(S104),"",BE81)</f>
        <v/>
      </c>
      <c r="T105" s="59" t="s">
        <v>18</v>
      </c>
      <c r="U105" s="60" t="str">
        <f>IF(ISBLANK(S104),"",BC81)</f>
        <v/>
      </c>
      <c r="V105" s="58">
        <f>IF(ISBLANK(V104),"",BB85)</f>
        <v>1</v>
      </c>
      <c r="W105" s="59" t="s">
        <v>18</v>
      </c>
      <c r="X105" s="60">
        <f>IF(ISBLANK(V104),"",AZ85)</f>
        <v>0</v>
      </c>
      <c r="Y105" s="58">
        <f>IF(ISBLANK(Y104),"",BE85)</f>
        <v>3</v>
      </c>
      <c r="Z105" s="59" t="s">
        <v>18</v>
      </c>
      <c r="AA105" s="60">
        <f>IF(ISBLANK(Y104),"",BC85)</f>
        <v>0</v>
      </c>
      <c r="AB105" s="58">
        <f>IF(ISBLANK(AB104),"",BB89)</f>
        <v>3</v>
      </c>
      <c r="AC105" s="59" t="s">
        <v>18</v>
      </c>
      <c r="AD105" s="60">
        <f>IF(ISBLANK(AB104),"",AZ89)</f>
        <v>0</v>
      </c>
      <c r="AE105" s="58">
        <f>IF(ISBLANK(AE104),"",BE89)</f>
        <v>2</v>
      </c>
      <c r="AF105" s="59" t="s">
        <v>18</v>
      </c>
      <c r="AG105" s="60">
        <f>IF(ISBLANK(AE104),"",BC89)</f>
        <v>2</v>
      </c>
      <c r="AH105" s="58">
        <f>IF(ISBLANK(AH104),"",BB93)</f>
        <v>2</v>
      </c>
      <c r="AI105" s="59" t="s">
        <v>18</v>
      </c>
      <c r="AJ105" s="60">
        <f>IF(ISBLANK(AH104),"",AZ93)</f>
        <v>1</v>
      </c>
      <c r="AK105" s="58">
        <f>IF(ISBLANK(AK104),"",BE93)</f>
        <v>2</v>
      </c>
      <c r="AL105" s="59" t="s">
        <v>18</v>
      </c>
      <c r="AM105" s="60">
        <f>IF(ISBLANK(AK104),"",BC93)</f>
        <v>0</v>
      </c>
      <c r="AN105" s="58">
        <f>IF(ISBLANK(AN104),"",BB97)</f>
        <v>7</v>
      </c>
      <c r="AO105" s="59" t="s">
        <v>18</v>
      </c>
      <c r="AP105" s="60">
        <f>IF(ISBLANK(AN104),"",AZ97)</f>
        <v>0</v>
      </c>
      <c r="AQ105" s="58" t="str">
        <f>IF(ISBLANK(AQ104),"",BE97)</f>
        <v/>
      </c>
      <c r="AR105" s="59" t="s">
        <v>18</v>
      </c>
      <c r="AS105" s="60" t="str">
        <f>IF(ISBLANK(AQ104),"",BC97)</f>
        <v/>
      </c>
      <c r="AT105" s="58">
        <f>IF(ISBLANK(AT104),"",BB101)</f>
        <v>0</v>
      </c>
      <c r="AU105" s="59" t="s">
        <v>18</v>
      </c>
      <c r="AV105" s="60">
        <f>IF(ISBLANK(AT104),"",AZ101)</f>
        <v>1</v>
      </c>
      <c r="AW105" s="58" t="str">
        <f>IF(ISBLANK(AW104),"",BE101)</f>
        <v/>
      </c>
      <c r="AX105" s="59" t="s">
        <v>18</v>
      </c>
      <c r="AY105" s="60" t="str">
        <f>IF(ISBLANK(AW104),"",BC101)</f>
        <v/>
      </c>
      <c r="AZ105" s="44"/>
      <c r="BA105" s="45"/>
      <c r="BB105" s="45"/>
      <c r="BC105" s="45"/>
      <c r="BD105" s="45"/>
      <c r="BE105" s="46"/>
      <c r="BF105" s="88"/>
      <c r="BG105" s="89"/>
      <c r="BH105" s="94"/>
      <c r="BI105" s="95"/>
      <c r="BJ105" s="94"/>
      <c r="BK105" s="95"/>
      <c r="BL105" s="94"/>
      <c r="BM105" s="95"/>
      <c r="BN105" s="94"/>
      <c r="BO105" s="95"/>
      <c r="BP105" s="94"/>
      <c r="BQ105" s="95"/>
      <c r="BR105" s="94"/>
      <c r="BS105" s="95"/>
      <c r="BT105" s="115"/>
      <c r="BU105" s="116"/>
      <c r="BV105" s="101"/>
      <c r="BW105" s="102"/>
      <c r="BX105" s="103"/>
      <c r="BY105" s="84"/>
      <c r="CA105" s="75"/>
    </row>
    <row r="106" spans="1:90" s="69" customFormat="1" ht="10.5" customHeight="1" x14ac:dyDescent="0.15">
      <c r="A106" s="129"/>
      <c r="B106" s="163"/>
      <c r="C106" s="157"/>
      <c r="D106" s="158"/>
      <c r="E106" s="158"/>
      <c r="F106" s="158"/>
      <c r="G106" s="158"/>
      <c r="H106" s="158"/>
      <c r="I106" s="159"/>
      <c r="J106" s="58">
        <f>IF(ISBLANK(J104),"",BB78)</f>
        <v>2</v>
      </c>
      <c r="K106" s="59" t="s">
        <v>19</v>
      </c>
      <c r="L106" s="60">
        <f>IF(ISBLANK(J104),"",AZ78)</f>
        <v>0</v>
      </c>
      <c r="M106" s="58" t="str">
        <f>IF(ISBLANK(M104),"",BE78)</f>
        <v/>
      </c>
      <c r="N106" s="59" t="s">
        <v>19</v>
      </c>
      <c r="O106" s="60" t="str">
        <f>IF(ISBLANK(M104),"",BC78)</f>
        <v/>
      </c>
      <c r="P106" s="58">
        <f>IF(ISBLANK(P104),"",BB82)</f>
        <v>3</v>
      </c>
      <c r="Q106" s="59" t="s">
        <v>19</v>
      </c>
      <c r="R106" s="60">
        <f>IF(ISBLANK(P104),"",AZ82)</f>
        <v>0</v>
      </c>
      <c r="S106" s="58" t="str">
        <f>IF(ISBLANK(S104),"",BE82)</f>
        <v/>
      </c>
      <c r="T106" s="59" t="s">
        <v>19</v>
      </c>
      <c r="U106" s="60" t="str">
        <f>IF(ISBLANK(S104),"",BC82)</f>
        <v/>
      </c>
      <c r="V106" s="58">
        <f>IF(ISBLANK(V104),"",BB86)</f>
        <v>1</v>
      </c>
      <c r="W106" s="59" t="s">
        <v>19</v>
      </c>
      <c r="X106" s="60">
        <f>IF(ISBLANK(V104),"",AZ86)</f>
        <v>1</v>
      </c>
      <c r="Y106" s="58">
        <f>IF(ISBLANK(Y104),"",BE86)</f>
        <v>4</v>
      </c>
      <c r="Z106" s="59" t="s">
        <v>19</v>
      </c>
      <c r="AA106" s="60">
        <f>IF(ISBLANK(Y104),"",BC86)</f>
        <v>2</v>
      </c>
      <c r="AB106" s="58">
        <f>IF(ISBLANK(AB104),"",BB90)</f>
        <v>4</v>
      </c>
      <c r="AC106" s="59" t="s">
        <v>19</v>
      </c>
      <c r="AD106" s="60">
        <f>IF(ISBLANK(AB104),"",AZ90)</f>
        <v>0</v>
      </c>
      <c r="AE106" s="58">
        <f>IF(ISBLANK(AE104),"",BE90)</f>
        <v>4</v>
      </c>
      <c r="AF106" s="59" t="s">
        <v>19</v>
      </c>
      <c r="AG106" s="60">
        <f>IF(ISBLANK(AE104),"",BC90)</f>
        <v>0</v>
      </c>
      <c r="AH106" s="58">
        <f>IF(ISBLANK(AH104),"",BB94)</f>
        <v>5</v>
      </c>
      <c r="AI106" s="59" t="s">
        <v>19</v>
      </c>
      <c r="AJ106" s="60">
        <f>IF(ISBLANK(AH104),"",AZ94)</f>
        <v>0</v>
      </c>
      <c r="AK106" s="58">
        <f>IF(ISBLANK(AK104),"",BE94)</f>
        <v>2</v>
      </c>
      <c r="AL106" s="59" t="s">
        <v>19</v>
      </c>
      <c r="AM106" s="60">
        <f>IF(ISBLANK(AK104),"",BC94)</f>
        <v>0</v>
      </c>
      <c r="AN106" s="58">
        <f>IF(ISBLANK(AN104),"",BB98)</f>
        <v>8</v>
      </c>
      <c r="AO106" s="59" t="s">
        <v>19</v>
      </c>
      <c r="AP106" s="60">
        <f>IF(ISBLANK(AN104),"",AZ98)</f>
        <v>0</v>
      </c>
      <c r="AQ106" s="58" t="str">
        <f>IF(ISBLANK(AQ104),"",BE98)</f>
        <v/>
      </c>
      <c r="AR106" s="59" t="s">
        <v>19</v>
      </c>
      <c r="AS106" s="60" t="str">
        <f>IF(ISBLANK(AQ104),"",BC98)</f>
        <v/>
      </c>
      <c r="AT106" s="58">
        <f>IF(ISBLANK(AT104),"",BB102)</f>
        <v>0</v>
      </c>
      <c r="AU106" s="59" t="s">
        <v>19</v>
      </c>
      <c r="AV106" s="60">
        <f>IF(ISBLANK(AT104),"",AZ102)</f>
        <v>1</v>
      </c>
      <c r="AW106" s="58" t="str">
        <f>IF(ISBLANK(AW104),"",BE102)</f>
        <v/>
      </c>
      <c r="AX106" s="59" t="s">
        <v>19</v>
      </c>
      <c r="AY106" s="60" t="str">
        <f>IF(ISBLANK(AW104),"",BC102)</f>
        <v/>
      </c>
      <c r="AZ106" s="44"/>
      <c r="BA106" s="45"/>
      <c r="BB106" s="45"/>
      <c r="BC106" s="45"/>
      <c r="BD106" s="45"/>
      <c r="BE106" s="46"/>
      <c r="BF106" s="88"/>
      <c r="BG106" s="89"/>
      <c r="BH106" s="94"/>
      <c r="BI106" s="95"/>
      <c r="BJ106" s="94"/>
      <c r="BK106" s="95"/>
      <c r="BL106" s="94"/>
      <c r="BM106" s="95"/>
      <c r="BN106" s="94"/>
      <c r="BO106" s="95"/>
      <c r="BP106" s="94"/>
      <c r="BQ106" s="95"/>
      <c r="BR106" s="94"/>
      <c r="BS106" s="95"/>
      <c r="BT106" s="115"/>
      <c r="BU106" s="116"/>
      <c r="BV106" s="101"/>
      <c r="BW106" s="102"/>
      <c r="BX106" s="103"/>
      <c r="BY106" s="84"/>
      <c r="CA106" s="75"/>
    </row>
    <row r="107" spans="1:90" s="69" customFormat="1" ht="10.5" customHeight="1" x14ac:dyDescent="0.15">
      <c r="A107" s="129"/>
      <c r="B107" s="163"/>
      <c r="C107" s="160"/>
      <c r="D107" s="161"/>
      <c r="E107" s="161"/>
      <c r="F107" s="161"/>
      <c r="G107" s="161"/>
      <c r="H107" s="161"/>
      <c r="I107" s="162"/>
      <c r="J107" s="55">
        <f>IF(ISBLANK(J104),"",SUM(J105:J106))</f>
        <v>3</v>
      </c>
      <c r="K107" s="56" t="s">
        <v>20</v>
      </c>
      <c r="L107" s="57">
        <f>IF(ISBLANK(J104),"",SUM(L105:L106))</f>
        <v>0</v>
      </c>
      <c r="M107" s="55" t="str">
        <f>IF(ISBLANK(M104),"",SUM(M105:M106))</f>
        <v/>
      </c>
      <c r="N107" s="56" t="s">
        <v>20</v>
      </c>
      <c r="O107" s="57" t="str">
        <f>IF(ISBLANK(M104),"",SUM(O105:O106))</f>
        <v/>
      </c>
      <c r="P107" s="55">
        <f>IF(ISBLANK(P104),"",SUM(P105:P106))</f>
        <v>6</v>
      </c>
      <c r="Q107" s="56" t="s">
        <v>20</v>
      </c>
      <c r="R107" s="57">
        <f>IF(ISBLANK(P104),"",SUM(R105:R106))</f>
        <v>0</v>
      </c>
      <c r="S107" s="55" t="str">
        <f>IF(ISBLANK(S104),"",SUM(S105:S106))</f>
        <v/>
      </c>
      <c r="T107" s="56" t="s">
        <v>20</v>
      </c>
      <c r="U107" s="57" t="str">
        <f>IF(ISBLANK(S104),"",SUM(U105:U106))</f>
        <v/>
      </c>
      <c r="V107" s="55">
        <f>IF(ISBLANK(V104),"",SUM(V105:V106))</f>
        <v>2</v>
      </c>
      <c r="W107" s="56" t="s">
        <v>20</v>
      </c>
      <c r="X107" s="57">
        <f>IF(ISBLANK(V104),"",SUM(X105:X106))</f>
        <v>1</v>
      </c>
      <c r="Y107" s="55">
        <f>IF(ISBLANK(Y104),"",SUM(Y105:Y106))</f>
        <v>7</v>
      </c>
      <c r="Z107" s="56" t="s">
        <v>20</v>
      </c>
      <c r="AA107" s="57">
        <f>IF(ISBLANK(Y104),"",SUM(AA105:AA106))</f>
        <v>2</v>
      </c>
      <c r="AB107" s="55">
        <f>IF(ISBLANK(AB104),"",SUM(AB105:AB106))</f>
        <v>7</v>
      </c>
      <c r="AC107" s="56" t="s">
        <v>20</v>
      </c>
      <c r="AD107" s="57">
        <f>IF(ISBLANK(AB104),"",SUM(AD105:AD106))</f>
        <v>0</v>
      </c>
      <c r="AE107" s="55">
        <f>IF(ISBLANK(AE104),"",SUM(AE105:AE106))</f>
        <v>6</v>
      </c>
      <c r="AF107" s="56" t="s">
        <v>20</v>
      </c>
      <c r="AG107" s="57">
        <f>IF(ISBLANK(AE104),"",SUM(AG105:AG106))</f>
        <v>2</v>
      </c>
      <c r="AH107" s="55">
        <f>IF(ISBLANK(AH104),"",SUM(AH105:AH106))</f>
        <v>7</v>
      </c>
      <c r="AI107" s="56" t="s">
        <v>20</v>
      </c>
      <c r="AJ107" s="57">
        <f>IF(ISBLANK(AH104),"",SUM(AJ105:AJ106))</f>
        <v>1</v>
      </c>
      <c r="AK107" s="55">
        <f>IF(ISBLANK(AK104),"",SUM(AK105:AK106))</f>
        <v>4</v>
      </c>
      <c r="AL107" s="56" t="s">
        <v>20</v>
      </c>
      <c r="AM107" s="57">
        <f>IF(ISBLANK(AK104),"",SUM(AM105:AM106))</f>
        <v>0</v>
      </c>
      <c r="AN107" s="55">
        <f>IF(ISBLANK(AN104),"",SUM(AN105:AN106))</f>
        <v>15</v>
      </c>
      <c r="AO107" s="56" t="s">
        <v>20</v>
      </c>
      <c r="AP107" s="57">
        <f>IF(ISBLANK(AN104),"",SUM(AP105:AP106))</f>
        <v>0</v>
      </c>
      <c r="AQ107" s="55" t="str">
        <f>IF(ISBLANK(AQ104),"",SUM(AQ105:AQ106))</f>
        <v/>
      </c>
      <c r="AR107" s="56" t="s">
        <v>20</v>
      </c>
      <c r="AS107" s="57" t="str">
        <f>IF(ISBLANK(AQ104),"",SUM(AS105:AS106))</f>
        <v/>
      </c>
      <c r="AT107" s="55">
        <f>IF(ISBLANK(AT104),"",SUM(AT105:AT106))</f>
        <v>0</v>
      </c>
      <c r="AU107" s="56" t="s">
        <v>20</v>
      </c>
      <c r="AV107" s="57">
        <f>IF(ISBLANK(AT104),"",SUM(AV105:AV106))</f>
        <v>2</v>
      </c>
      <c r="AW107" s="55" t="str">
        <f>IF(ISBLANK(AW104),"",SUM(AW105:AW106))</f>
        <v/>
      </c>
      <c r="AX107" s="56" t="s">
        <v>20</v>
      </c>
      <c r="AY107" s="57" t="str">
        <f>IF(ISBLANK(AW104),"",SUM(AY105:AY106))</f>
        <v/>
      </c>
      <c r="AZ107" s="52"/>
      <c r="BA107" s="53"/>
      <c r="BB107" s="53"/>
      <c r="BC107" s="53"/>
      <c r="BD107" s="53"/>
      <c r="BE107" s="54"/>
      <c r="BF107" s="90"/>
      <c r="BG107" s="91"/>
      <c r="BH107" s="96"/>
      <c r="BI107" s="97"/>
      <c r="BJ107" s="96"/>
      <c r="BK107" s="97"/>
      <c r="BL107" s="96"/>
      <c r="BM107" s="97"/>
      <c r="BN107" s="96"/>
      <c r="BO107" s="97"/>
      <c r="BP107" s="96"/>
      <c r="BQ107" s="97"/>
      <c r="BR107" s="96"/>
      <c r="BS107" s="97"/>
      <c r="BT107" s="117"/>
      <c r="BU107" s="118"/>
      <c r="BV107" s="104"/>
      <c r="BW107" s="105"/>
      <c r="BX107" s="106"/>
      <c r="BY107" s="84"/>
      <c r="CA107" s="75"/>
    </row>
    <row r="108" spans="1:90" ht="15" customHeight="1" x14ac:dyDescent="0.15">
      <c r="A108" s="64"/>
      <c r="CL108" s="64"/>
    </row>
    <row r="109" spans="1:90" ht="10.5" customHeight="1" x14ac:dyDescent="0.15">
      <c r="A109" s="64"/>
      <c r="CL109" s="64"/>
    </row>
    <row r="110" spans="1:90" s="69" customFormat="1" ht="19.5" customHeight="1" x14ac:dyDescent="0.15">
      <c r="C110" s="22" t="s">
        <v>33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62"/>
      <c r="AQ110" s="62"/>
      <c r="AR110" s="62"/>
      <c r="AS110" s="23"/>
      <c r="AT110" s="22"/>
      <c r="AU110" s="22"/>
      <c r="AV110" s="62"/>
      <c r="AW110" s="62"/>
      <c r="AX110" s="62"/>
      <c r="AY110" s="23"/>
      <c r="AZ110" s="22"/>
      <c r="BA110" s="22"/>
      <c r="BB110" s="62"/>
      <c r="BC110" s="62"/>
      <c r="BD110" s="62"/>
      <c r="BE110" s="23"/>
      <c r="BF110" s="107" t="s">
        <v>23</v>
      </c>
      <c r="BG110" s="107"/>
      <c r="BH110" s="107"/>
      <c r="BI110" s="107"/>
      <c r="BJ110" s="108" t="str">
        <f>BJ38</f>
        <v>7月29日(土)</v>
      </c>
      <c r="BK110" s="108"/>
      <c r="BL110" s="108"/>
      <c r="BM110" s="108"/>
      <c r="BN110" s="108"/>
      <c r="BO110" s="108"/>
      <c r="BP110" s="109" t="str">
        <f>BP38</f>
        <v>第15節終了時点</v>
      </c>
      <c r="BQ110" s="109"/>
      <c r="BR110" s="109"/>
      <c r="BS110" s="109"/>
      <c r="BT110" s="109"/>
      <c r="BU110" s="109"/>
      <c r="BV110" s="109"/>
      <c r="BW110" s="109"/>
      <c r="BX110" s="109"/>
    </row>
    <row r="111" spans="1:90" s="69" customFormat="1" ht="31.5" customHeight="1" x14ac:dyDescent="0.15">
      <c r="C111" s="146"/>
      <c r="D111" s="147"/>
      <c r="E111" s="147"/>
      <c r="F111" s="147"/>
      <c r="G111" s="147"/>
      <c r="H111" s="147"/>
      <c r="I111" s="148"/>
      <c r="J111" s="149" t="str">
        <f>C112</f>
        <v>大野・鹿部</v>
      </c>
      <c r="K111" s="149"/>
      <c r="L111" s="149"/>
      <c r="M111" s="149"/>
      <c r="N111" s="149"/>
      <c r="O111" s="149"/>
      <c r="P111" s="149" t="str">
        <f>C116</f>
        <v>今金中</v>
      </c>
      <c r="Q111" s="149"/>
      <c r="R111" s="149"/>
      <c r="S111" s="149"/>
      <c r="T111" s="149"/>
      <c r="U111" s="149"/>
      <c r="V111" s="149" t="str">
        <f>C120</f>
        <v>知内・松前</v>
      </c>
      <c r="W111" s="149"/>
      <c r="X111" s="149"/>
      <c r="Y111" s="149"/>
      <c r="Z111" s="149"/>
      <c r="AA111" s="149"/>
      <c r="AB111" s="149" t="str">
        <f>C124</f>
        <v>凌雲中</v>
      </c>
      <c r="AC111" s="149"/>
      <c r="AD111" s="149"/>
      <c r="AE111" s="149"/>
      <c r="AF111" s="149"/>
      <c r="AG111" s="149"/>
      <c r="AH111" s="149" t="str">
        <f>C128</f>
        <v>恵山中</v>
      </c>
      <c r="AI111" s="149"/>
      <c r="AJ111" s="149"/>
      <c r="AK111" s="149"/>
      <c r="AL111" s="149"/>
      <c r="AM111" s="149"/>
      <c r="AN111" s="149" t="str">
        <f>C132</f>
        <v>大中山中</v>
      </c>
      <c r="AO111" s="149"/>
      <c r="AP111" s="149"/>
      <c r="AQ111" s="149"/>
      <c r="AR111" s="149"/>
      <c r="AS111" s="149"/>
      <c r="AT111" s="149" t="str">
        <f>C136</f>
        <v>プレイフル</v>
      </c>
      <c r="AU111" s="149"/>
      <c r="AV111" s="149"/>
      <c r="AW111" s="149"/>
      <c r="AX111" s="149"/>
      <c r="AY111" s="149"/>
      <c r="AZ111" s="149" t="str">
        <f>C140</f>
        <v>アスルクラロ</v>
      </c>
      <c r="BA111" s="149"/>
      <c r="BB111" s="149"/>
      <c r="BC111" s="149"/>
      <c r="BD111" s="149"/>
      <c r="BE111" s="149"/>
      <c r="BF111" s="150" t="s">
        <v>29</v>
      </c>
      <c r="BG111" s="151"/>
      <c r="BH111" s="123" t="s">
        <v>10</v>
      </c>
      <c r="BI111" s="124"/>
      <c r="BJ111" s="123" t="s">
        <v>11</v>
      </c>
      <c r="BK111" s="124"/>
      <c r="BL111" s="123" t="s">
        <v>12</v>
      </c>
      <c r="BM111" s="124"/>
      <c r="BN111" s="123" t="s">
        <v>13</v>
      </c>
      <c r="BO111" s="124"/>
      <c r="BP111" s="123" t="s">
        <v>14</v>
      </c>
      <c r="BQ111" s="124"/>
      <c r="BR111" s="123" t="s">
        <v>15</v>
      </c>
      <c r="BS111" s="124"/>
      <c r="BT111" s="119" t="s">
        <v>16</v>
      </c>
      <c r="BU111" s="120"/>
      <c r="BV111" s="110" t="s">
        <v>17</v>
      </c>
      <c r="BW111" s="111"/>
      <c r="BX111" s="112"/>
    </row>
    <row r="112" spans="1:90" s="69" customFormat="1" ht="18" customHeight="1" x14ac:dyDescent="0.15">
      <c r="A112" s="129">
        <f>BV112</f>
        <v>1</v>
      </c>
      <c r="B112" s="130">
        <v>1</v>
      </c>
      <c r="C112" s="131" t="s">
        <v>61</v>
      </c>
      <c r="D112" s="132"/>
      <c r="E112" s="132"/>
      <c r="F112" s="132"/>
      <c r="G112" s="132"/>
      <c r="H112" s="132"/>
      <c r="I112" s="133"/>
      <c r="J112" s="66"/>
      <c r="K112" s="67"/>
      <c r="L112" s="67"/>
      <c r="M112" s="67"/>
      <c r="N112" s="67"/>
      <c r="O112" s="68"/>
      <c r="P112" s="143" t="s">
        <v>71</v>
      </c>
      <c r="Q112" s="144"/>
      <c r="R112" s="145"/>
      <c r="S112" s="140"/>
      <c r="T112" s="141"/>
      <c r="U112" s="142"/>
      <c r="V112" s="140" t="s">
        <v>68</v>
      </c>
      <c r="W112" s="141"/>
      <c r="X112" s="142"/>
      <c r="Y112" s="140" t="s">
        <v>167</v>
      </c>
      <c r="Z112" s="141"/>
      <c r="AA112" s="142"/>
      <c r="AB112" s="140" t="s">
        <v>148</v>
      </c>
      <c r="AC112" s="141"/>
      <c r="AD112" s="142"/>
      <c r="AE112" s="140"/>
      <c r="AF112" s="141"/>
      <c r="AG112" s="142"/>
      <c r="AH112" s="143" t="s">
        <v>88</v>
      </c>
      <c r="AI112" s="152"/>
      <c r="AJ112" s="153"/>
      <c r="AK112" s="140"/>
      <c r="AL112" s="141"/>
      <c r="AM112" s="142"/>
      <c r="AN112" s="140" t="s">
        <v>131</v>
      </c>
      <c r="AO112" s="141"/>
      <c r="AP112" s="142"/>
      <c r="AQ112" s="140" t="s">
        <v>161</v>
      </c>
      <c r="AR112" s="141"/>
      <c r="AS112" s="142"/>
      <c r="AT112" s="140" t="s">
        <v>94</v>
      </c>
      <c r="AU112" s="141"/>
      <c r="AV112" s="142"/>
      <c r="AW112" s="140"/>
      <c r="AX112" s="141"/>
      <c r="AY112" s="142"/>
      <c r="AZ112" s="140" t="s">
        <v>115</v>
      </c>
      <c r="BA112" s="141"/>
      <c r="BB112" s="142"/>
      <c r="BC112" s="140"/>
      <c r="BD112" s="141"/>
      <c r="BE112" s="142"/>
      <c r="BF112" s="86">
        <f>SUM(BH112:BM115)</f>
        <v>9</v>
      </c>
      <c r="BG112" s="87"/>
      <c r="BH112" s="92">
        <f>COUNTIF(J112:BE112,"○")</f>
        <v>9</v>
      </c>
      <c r="BI112" s="93"/>
      <c r="BJ112" s="92">
        <f>COUNTIF(J112:BE112,"△")</f>
        <v>0</v>
      </c>
      <c r="BK112" s="93"/>
      <c r="BL112" s="92">
        <f>COUNTIF(J112:BE112,"●")</f>
        <v>0</v>
      </c>
      <c r="BM112" s="93"/>
      <c r="BN112" s="92">
        <f>BH112*3+BJ112*1</f>
        <v>27</v>
      </c>
      <c r="BO112" s="93"/>
      <c r="BP112" s="92">
        <f>SUM(J115,P115,V115,AB115,M115,S115,Y115,AE115,AH115,AK115,AZ115,BC115,AN115,AQ115,AT115,AW115)</f>
        <v>66</v>
      </c>
      <c r="BQ112" s="93"/>
      <c r="BR112" s="92">
        <f>SUM(L115,R115,X115,AD115,O115,U115,AA115,AG115,AJ115,AM115,BB115,BE115,AP115,AS115,AV115,AY115)</f>
        <v>5</v>
      </c>
      <c r="BS112" s="93"/>
      <c r="BT112" s="113">
        <f>BP112-BR112</f>
        <v>61</v>
      </c>
      <c r="BU112" s="114"/>
      <c r="BV112" s="98">
        <f>IF(ISBLANK(B112),"",RANK(BY112,$BY$112:$BY$143) )</f>
        <v>1</v>
      </c>
      <c r="BW112" s="99"/>
      <c r="BX112" s="100"/>
      <c r="BY112" s="84">
        <f>BN112*10000+BT112*100+BP112</f>
        <v>276166</v>
      </c>
      <c r="CA112" s="77"/>
      <c r="CG112" s="76"/>
    </row>
    <row r="113" spans="1:85" s="69" customFormat="1" ht="10.5" customHeight="1" x14ac:dyDescent="0.15">
      <c r="A113" s="129"/>
      <c r="B113" s="130"/>
      <c r="C113" s="134"/>
      <c r="D113" s="135"/>
      <c r="E113" s="135"/>
      <c r="F113" s="135"/>
      <c r="G113" s="135"/>
      <c r="H113" s="135"/>
      <c r="I113" s="136"/>
      <c r="J113" s="24"/>
      <c r="K113" s="25"/>
      <c r="L113" s="25"/>
      <c r="M113" s="25"/>
      <c r="N113" s="25"/>
      <c r="O113" s="26"/>
      <c r="P113" s="5">
        <v>6</v>
      </c>
      <c r="Q113" s="6" t="s">
        <v>18</v>
      </c>
      <c r="R113" s="7">
        <v>0</v>
      </c>
      <c r="S113" s="27"/>
      <c r="T113" s="28" t="s">
        <v>18</v>
      </c>
      <c r="U113" s="29"/>
      <c r="V113" s="27">
        <v>3</v>
      </c>
      <c r="W113" s="28" t="s">
        <v>18</v>
      </c>
      <c r="X113" s="29">
        <v>0</v>
      </c>
      <c r="Y113" s="27">
        <v>1</v>
      </c>
      <c r="Z113" s="28" t="s">
        <v>18</v>
      </c>
      <c r="AA113" s="29">
        <v>0</v>
      </c>
      <c r="AB113" s="27">
        <v>2</v>
      </c>
      <c r="AC113" s="28" t="s">
        <v>18</v>
      </c>
      <c r="AD113" s="29">
        <v>0</v>
      </c>
      <c r="AE113" s="27"/>
      <c r="AF113" s="28" t="s">
        <v>18</v>
      </c>
      <c r="AG113" s="29"/>
      <c r="AH113" s="5">
        <v>5</v>
      </c>
      <c r="AI113" s="6" t="s">
        <v>18</v>
      </c>
      <c r="AJ113" s="7">
        <v>0</v>
      </c>
      <c r="AK113" s="27"/>
      <c r="AL113" s="28" t="s">
        <v>18</v>
      </c>
      <c r="AM113" s="29"/>
      <c r="AN113" s="27">
        <v>6</v>
      </c>
      <c r="AO113" s="28" t="s">
        <v>18</v>
      </c>
      <c r="AP113" s="29">
        <v>0</v>
      </c>
      <c r="AQ113" s="27">
        <v>3</v>
      </c>
      <c r="AR113" s="28" t="s">
        <v>18</v>
      </c>
      <c r="AS113" s="29">
        <v>0</v>
      </c>
      <c r="AT113" s="27">
        <v>1</v>
      </c>
      <c r="AU113" s="28" t="s">
        <v>18</v>
      </c>
      <c r="AV113" s="29">
        <v>0</v>
      </c>
      <c r="AW113" s="27"/>
      <c r="AX113" s="28" t="s">
        <v>18</v>
      </c>
      <c r="AY113" s="29"/>
      <c r="AZ113" s="27">
        <v>3</v>
      </c>
      <c r="BA113" s="28" t="s">
        <v>18</v>
      </c>
      <c r="BB113" s="29">
        <v>1</v>
      </c>
      <c r="BC113" s="27"/>
      <c r="BD113" s="28" t="s">
        <v>18</v>
      </c>
      <c r="BE113" s="29"/>
      <c r="BF113" s="88"/>
      <c r="BG113" s="89"/>
      <c r="BH113" s="94"/>
      <c r="BI113" s="95"/>
      <c r="BJ113" s="94"/>
      <c r="BK113" s="95"/>
      <c r="BL113" s="94"/>
      <c r="BM113" s="95"/>
      <c r="BN113" s="94"/>
      <c r="BO113" s="95"/>
      <c r="BP113" s="94"/>
      <c r="BQ113" s="95"/>
      <c r="BR113" s="94"/>
      <c r="BS113" s="95"/>
      <c r="BT113" s="115"/>
      <c r="BU113" s="116"/>
      <c r="BV113" s="101"/>
      <c r="BW113" s="102"/>
      <c r="BX113" s="103"/>
      <c r="BY113" s="84"/>
      <c r="CA113" s="77"/>
      <c r="CG113" s="76"/>
    </row>
    <row r="114" spans="1:85" s="69" customFormat="1" ht="10.5" customHeight="1" x14ac:dyDescent="0.15">
      <c r="A114" s="129"/>
      <c r="B114" s="130"/>
      <c r="C114" s="134"/>
      <c r="D114" s="135"/>
      <c r="E114" s="135"/>
      <c r="F114" s="135"/>
      <c r="G114" s="135"/>
      <c r="H114" s="135"/>
      <c r="I114" s="136"/>
      <c r="J114" s="24"/>
      <c r="K114" s="25"/>
      <c r="L114" s="25"/>
      <c r="M114" s="25"/>
      <c r="N114" s="25"/>
      <c r="O114" s="26"/>
      <c r="P114" s="8">
        <v>3</v>
      </c>
      <c r="Q114" s="6" t="s">
        <v>19</v>
      </c>
      <c r="R114" s="9">
        <v>2</v>
      </c>
      <c r="S114" s="30"/>
      <c r="T114" s="28" t="s">
        <v>19</v>
      </c>
      <c r="U114" s="31"/>
      <c r="V114" s="30">
        <v>2</v>
      </c>
      <c r="W114" s="28" t="s">
        <v>19</v>
      </c>
      <c r="X114" s="31">
        <v>0</v>
      </c>
      <c r="Y114" s="30">
        <v>2</v>
      </c>
      <c r="Z114" s="28" t="s">
        <v>19</v>
      </c>
      <c r="AA114" s="31">
        <v>1</v>
      </c>
      <c r="AB114" s="30">
        <v>1</v>
      </c>
      <c r="AC114" s="28" t="s">
        <v>19</v>
      </c>
      <c r="AD114" s="31">
        <v>0</v>
      </c>
      <c r="AE114" s="30"/>
      <c r="AF114" s="28" t="s">
        <v>19</v>
      </c>
      <c r="AG114" s="31"/>
      <c r="AH114" s="8">
        <v>3</v>
      </c>
      <c r="AI114" s="6" t="s">
        <v>19</v>
      </c>
      <c r="AJ114" s="9">
        <v>0</v>
      </c>
      <c r="AK114" s="30"/>
      <c r="AL114" s="28" t="s">
        <v>19</v>
      </c>
      <c r="AM114" s="31"/>
      <c r="AN114" s="30">
        <v>9</v>
      </c>
      <c r="AO114" s="28" t="s">
        <v>19</v>
      </c>
      <c r="AP114" s="31">
        <v>1</v>
      </c>
      <c r="AQ114" s="30">
        <v>7</v>
      </c>
      <c r="AR114" s="28" t="s">
        <v>19</v>
      </c>
      <c r="AS114" s="31">
        <v>0</v>
      </c>
      <c r="AT114" s="30">
        <v>3</v>
      </c>
      <c r="AU114" s="28" t="s">
        <v>19</v>
      </c>
      <c r="AV114" s="31">
        <v>0</v>
      </c>
      <c r="AW114" s="30"/>
      <c r="AX114" s="28" t="s">
        <v>19</v>
      </c>
      <c r="AY114" s="31"/>
      <c r="AZ114" s="30">
        <v>6</v>
      </c>
      <c r="BA114" s="28" t="s">
        <v>19</v>
      </c>
      <c r="BB114" s="31">
        <v>0</v>
      </c>
      <c r="BC114" s="30"/>
      <c r="BD114" s="28" t="s">
        <v>19</v>
      </c>
      <c r="BE114" s="31"/>
      <c r="BF114" s="88"/>
      <c r="BG114" s="89"/>
      <c r="BH114" s="94"/>
      <c r="BI114" s="95"/>
      <c r="BJ114" s="94"/>
      <c r="BK114" s="95"/>
      <c r="BL114" s="94"/>
      <c r="BM114" s="95"/>
      <c r="BN114" s="94"/>
      <c r="BO114" s="95"/>
      <c r="BP114" s="94"/>
      <c r="BQ114" s="95"/>
      <c r="BR114" s="94"/>
      <c r="BS114" s="95"/>
      <c r="BT114" s="115"/>
      <c r="BU114" s="116"/>
      <c r="BV114" s="101"/>
      <c r="BW114" s="102"/>
      <c r="BX114" s="103"/>
      <c r="BY114" s="84"/>
      <c r="CA114" s="77"/>
      <c r="CG114" s="76"/>
    </row>
    <row r="115" spans="1:85" s="69" customFormat="1" ht="10.5" customHeight="1" x14ac:dyDescent="0.15">
      <c r="A115" s="129"/>
      <c r="B115" s="130"/>
      <c r="C115" s="137"/>
      <c r="D115" s="138"/>
      <c r="E115" s="138"/>
      <c r="F115" s="138"/>
      <c r="G115" s="138"/>
      <c r="H115" s="138"/>
      <c r="I115" s="139"/>
      <c r="J115" s="32"/>
      <c r="K115" s="33"/>
      <c r="L115" s="33"/>
      <c r="M115" s="33"/>
      <c r="N115" s="33"/>
      <c r="O115" s="34"/>
      <c r="P115" s="35">
        <f>IF(ISBLANK(P112),"",SUM(P113:P114))</f>
        <v>9</v>
      </c>
      <c r="Q115" s="36" t="s">
        <v>20</v>
      </c>
      <c r="R115" s="37">
        <f>IF(ISBLANK(P112),"",SUM(R113:R114))</f>
        <v>2</v>
      </c>
      <c r="S115" s="35" t="str">
        <f>IF(ISBLANK(S112),"",SUM(S113:S114))</f>
        <v/>
      </c>
      <c r="T115" s="36" t="s">
        <v>20</v>
      </c>
      <c r="U115" s="37" t="str">
        <f>IF(ISBLANK(S112),"",SUM(U113:U114))</f>
        <v/>
      </c>
      <c r="V115" s="35">
        <f>IF(ISBLANK(V112),"",SUM(V113:V114))</f>
        <v>5</v>
      </c>
      <c r="W115" s="36" t="s">
        <v>20</v>
      </c>
      <c r="X115" s="37">
        <f>IF(ISBLANK(V112),"",SUM(X113:X114))</f>
        <v>0</v>
      </c>
      <c r="Y115" s="35">
        <f>IF(ISBLANK(Y112),"",SUM(Y113:Y114))</f>
        <v>3</v>
      </c>
      <c r="Z115" s="36" t="s">
        <v>20</v>
      </c>
      <c r="AA115" s="37">
        <f>IF(ISBLANK(Y112),"",SUM(AA113:AA114))</f>
        <v>1</v>
      </c>
      <c r="AB115" s="35">
        <f>IF(ISBLANK(AB112),"",SUM(AB113:AB114))</f>
        <v>3</v>
      </c>
      <c r="AC115" s="36" t="s">
        <v>20</v>
      </c>
      <c r="AD115" s="37">
        <f>IF(ISBLANK(AB112),"",SUM(AD113:AD114))</f>
        <v>0</v>
      </c>
      <c r="AE115" s="35" t="str">
        <f>IF(ISBLANK(AE112),"",SUM(AE113:AE114))</f>
        <v/>
      </c>
      <c r="AF115" s="36" t="s">
        <v>20</v>
      </c>
      <c r="AG115" s="37" t="str">
        <f>IF(ISBLANK(AE112),"",SUM(AG113:AG114))</f>
        <v/>
      </c>
      <c r="AH115" s="35">
        <f>IF(ISBLANK(AH112),"",SUM(AH113:AH114))</f>
        <v>8</v>
      </c>
      <c r="AI115" s="36" t="s">
        <v>20</v>
      </c>
      <c r="AJ115" s="37">
        <f>IF(ISBLANK(AH112),"",SUM(AJ113:AJ114))</f>
        <v>0</v>
      </c>
      <c r="AK115" s="35" t="str">
        <f>IF(ISBLANK(AK112),"",SUM(AK113:AK114))</f>
        <v/>
      </c>
      <c r="AL115" s="36" t="s">
        <v>20</v>
      </c>
      <c r="AM115" s="37" t="str">
        <f>IF(ISBLANK(AK112),"",SUM(AM113:AM114))</f>
        <v/>
      </c>
      <c r="AN115" s="35">
        <f>IF(ISBLANK(AN112),"",SUM(AN113:AN114))</f>
        <v>15</v>
      </c>
      <c r="AO115" s="36" t="s">
        <v>20</v>
      </c>
      <c r="AP115" s="37">
        <f>IF(ISBLANK(AN112),"",SUM(AP113:AP114))</f>
        <v>1</v>
      </c>
      <c r="AQ115" s="35">
        <f>IF(ISBLANK(AQ112),"",SUM(AQ113:AQ114))</f>
        <v>10</v>
      </c>
      <c r="AR115" s="36" t="s">
        <v>20</v>
      </c>
      <c r="AS115" s="37">
        <f>IF(ISBLANK(AQ112),"",SUM(AS113:AS114))</f>
        <v>0</v>
      </c>
      <c r="AT115" s="35">
        <f>IF(ISBLANK(AT112),"",SUM(AT113:AT114))</f>
        <v>4</v>
      </c>
      <c r="AU115" s="36" t="s">
        <v>20</v>
      </c>
      <c r="AV115" s="37">
        <f>IF(ISBLANK(AT112),"",SUM(AV113:AV114))</f>
        <v>0</v>
      </c>
      <c r="AW115" s="35" t="str">
        <f>IF(ISBLANK(AW112),"",SUM(AW113:AW114))</f>
        <v/>
      </c>
      <c r="AX115" s="36" t="s">
        <v>20</v>
      </c>
      <c r="AY115" s="37" t="str">
        <f>IF(ISBLANK(AW112),"",SUM(AY113:AY114))</f>
        <v/>
      </c>
      <c r="AZ115" s="35">
        <f>IF(ISBLANK(AZ112),"",SUM(AZ113:AZ114))</f>
        <v>9</v>
      </c>
      <c r="BA115" s="36" t="s">
        <v>20</v>
      </c>
      <c r="BB115" s="37">
        <f>IF(ISBLANK(AZ112),"",SUM(BB113:BB114))</f>
        <v>1</v>
      </c>
      <c r="BC115" s="35" t="str">
        <f>IF(ISBLANK(BC112),"",SUM(BC113:BC114))</f>
        <v/>
      </c>
      <c r="BD115" s="36" t="s">
        <v>20</v>
      </c>
      <c r="BE115" s="37" t="str">
        <f>IF(ISBLANK(BC112),"",SUM(BE113:BE114))</f>
        <v/>
      </c>
      <c r="BF115" s="90"/>
      <c r="BG115" s="91"/>
      <c r="BH115" s="96"/>
      <c r="BI115" s="97"/>
      <c r="BJ115" s="96"/>
      <c r="BK115" s="97"/>
      <c r="BL115" s="96"/>
      <c r="BM115" s="97"/>
      <c r="BN115" s="96"/>
      <c r="BO115" s="97"/>
      <c r="BP115" s="96"/>
      <c r="BQ115" s="97"/>
      <c r="BR115" s="96"/>
      <c r="BS115" s="97"/>
      <c r="BT115" s="117"/>
      <c r="BU115" s="118"/>
      <c r="BV115" s="104"/>
      <c r="BW115" s="105"/>
      <c r="BX115" s="106"/>
      <c r="BY115" s="84"/>
      <c r="CA115" s="77"/>
      <c r="CG115" s="76"/>
    </row>
    <row r="116" spans="1:85" s="69" customFormat="1" ht="18" customHeight="1" x14ac:dyDescent="0.15">
      <c r="A116" s="129">
        <f>BV116</f>
        <v>6</v>
      </c>
      <c r="B116" s="130">
        <v>2</v>
      </c>
      <c r="C116" s="131" t="s">
        <v>42</v>
      </c>
      <c r="D116" s="132"/>
      <c r="E116" s="132"/>
      <c r="F116" s="132"/>
      <c r="G116" s="132"/>
      <c r="H116" s="132"/>
      <c r="I116" s="133"/>
      <c r="J116" s="140" t="s">
        <v>74</v>
      </c>
      <c r="K116" s="141"/>
      <c r="L116" s="142"/>
      <c r="M116" s="140"/>
      <c r="N116" s="141"/>
      <c r="O116" s="142"/>
      <c r="P116" s="38"/>
      <c r="Q116" s="39"/>
      <c r="R116" s="39"/>
      <c r="S116" s="39"/>
      <c r="T116" s="39"/>
      <c r="U116" s="40"/>
      <c r="V116" s="140" t="s">
        <v>97</v>
      </c>
      <c r="W116" s="141"/>
      <c r="X116" s="142"/>
      <c r="Y116" s="140"/>
      <c r="Z116" s="141"/>
      <c r="AA116" s="142"/>
      <c r="AB116" s="121" t="s">
        <v>99</v>
      </c>
      <c r="AC116" s="122"/>
      <c r="AD116" s="125"/>
      <c r="AE116" s="121"/>
      <c r="AF116" s="122"/>
      <c r="AG116" s="125"/>
      <c r="AH116" s="121" t="s">
        <v>149</v>
      </c>
      <c r="AI116" s="122"/>
      <c r="AJ116" s="125"/>
      <c r="AK116" s="121"/>
      <c r="AL116" s="122"/>
      <c r="AM116" s="125"/>
      <c r="AN116" s="126" t="s">
        <v>73</v>
      </c>
      <c r="AO116" s="127"/>
      <c r="AP116" s="128"/>
      <c r="AQ116" s="121"/>
      <c r="AR116" s="122"/>
      <c r="AS116" s="125"/>
      <c r="AT116" s="126" t="s">
        <v>123</v>
      </c>
      <c r="AU116" s="127"/>
      <c r="AV116" s="128"/>
      <c r="AW116" s="121"/>
      <c r="AX116" s="122"/>
      <c r="AY116" s="125"/>
      <c r="AZ116" s="126" t="s">
        <v>120</v>
      </c>
      <c r="BA116" s="127"/>
      <c r="BB116" s="128"/>
      <c r="BC116" s="121"/>
      <c r="BD116" s="122"/>
      <c r="BE116" s="125"/>
      <c r="BF116" s="86">
        <f>SUM(BH116:BM119)</f>
        <v>7</v>
      </c>
      <c r="BG116" s="87"/>
      <c r="BH116" s="92">
        <f>COUNTIF(J116:BE116,"○")</f>
        <v>2</v>
      </c>
      <c r="BI116" s="93"/>
      <c r="BJ116" s="92">
        <f>COUNTIF(J116:BE116,"△")</f>
        <v>1</v>
      </c>
      <c r="BK116" s="93"/>
      <c r="BL116" s="92">
        <f>COUNTIF(J116:BE116,"●")</f>
        <v>4</v>
      </c>
      <c r="BM116" s="93"/>
      <c r="BN116" s="92">
        <f>BH116*3+BJ116*1</f>
        <v>7</v>
      </c>
      <c r="BO116" s="93"/>
      <c r="BP116" s="92">
        <f>SUM(J119,P119,V119,AB119,M119,S119,Y119,AE119,AH119,AK119,AZ119,BC119,AN119,AQ119,AT119,AW119)</f>
        <v>13</v>
      </c>
      <c r="BQ116" s="93"/>
      <c r="BR116" s="92">
        <f>SUM(L119,R119,X119,AD119,O119,U119,AA119,AG119,AJ119,AM119,BB119,BE119,AP119,AS119,AV119,AY119)</f>
        <v>26</v>
      </c>
      <c r="BS116" s="93"/>
      <c r="BT116" s="113">
        <f>BP116-BR116</f>
        <v>-13</v>
      </c>
      <c r="BU116" s="114"/>
      <c r="BV116" s="98">
        <f t="shared" ref="BV116" si="0">IF(ISBLANK(B116),"",RANK(BY116,$BY$112:$BY$143) )</f>
        <v>6</v>
      </c>
      <c r="BW116" s="99"/>
      <c r="BX116" s="100"/>
      <c r="BY116" s="84">
        <f>BN116*10000+BT116*100+BP116</f>
        <v>68713</v>
      </c>
      <c r="CA116" s="77"/>
      <c r="CG116" s="76"/>
    </row>
    <row r="117" spans="1:85" s="69" customFormat="1" ht="10.5" customHeight="1" x14ac:dyDescent="0.15">
      <c r="A117" s="129"/>
      <c r="B117" s="130"/>
      <c r="C117" s="134"/>
      <c r="D117" s="135"/>
      <c r="E117" s="135"/>
      <c r="F117" s="135"/>
      <c r="G117" s="135"/>
      <c r="H117" s="135"/>
      <c r="I117" s="136"/>
      <c r="J117" s="41">
        <f>IF(ISBLANK(J116),"",R113)</f>
        <v>0</v>
      </c>
      <c r="K117" s="42" t="s">
        <v>18</v>
      </c>
      <c r="L117" s="43">
        <f>IF(ISBLANK(J116),"",P113)</f>
        <v>6</v>
      </c>
      <c r="M117" s="41" t="str">
        <f>IF(ISBLANK(M116),"",U113)</f>
        <v/>
      </c>
      <c r="N117" s="42" t="s">
        <v>18</v>
      </c>
      <c r="O117" s="43" t="str">
        <f>IF(ISBLANK(M116),"",S113)</f>
        <v/>
      </c>
      <c r="P117" s="44"/>
      <c r="Q117" s="45"/>
      <c r="R117" s="45"/>
      <c r="S117" s="45"/>
      <c r="T117" s="45"/>
      <c r="U117" s="46"/>
      <c r="V117" s="27">
        <v>0</v>
      </c>
      <c r="W117" s="28" t="s">
        <v>18</v>
      </c>
      <c r="X117" s="29">
        <v>2</v>
      </c>
      <c r="Y117" s="27"/>
      <c r="Z117" s="28" t="s">
        <v>18</v>
      </c>
      <c r="AA117" s="29"/>
      <c r="AB117" s="47">
        <v>0</v>
      </c>
      <c r="AC117" s="48" t="s">
        <v>18</v>
      </c>
      <c r="AD117" s="49">
        <v>3</v>
      </c>
      <c r="AE117" s="47"/>
      <c r="AF117" s="48" t="s">
        <v>18</v>
      </c>
      <c r="AG117" s="49"/>
      <c r="AH117" s="47">
        <v>0</v>
      </c>
      <c r="AI117" s="48" t="s">
        <v>18</v>
      </c>
      <c r="AJ117" s="49">
        <v>1</v>
      </c>
      <c r="AK117" s="47"/>
      <c r="AL117" s="48" t="s">
        <v>18</v>
      </c>
      <c r="AM117" s="49"/>
      <c r="AN117" s="72">
        <v>3</v>
      </c>
      <c r="AO117" s="71" t="s">
        <v>18</v>
      </c>
      <c r="AP117" s="73">
        <v>0</v>
      </c>
      <c r="AQ117" s="47"/>
      <c r="AR117" s="48" t="s">
        <v>18</v>
      </c>
      <c r="AS117" s="49"/>
      <c r="AT117" s="72">
        <v>1</v>
      </c>
      <c r="AU117" s="71" t="s">
        <v>18</v>
      </c>
      <c r="AV117" s="73">
        <v>0</v>
      </c>
      <c r="AW117" s="47"/>
      <c r="AX117" s="48" t="s">
        <v>18</v>
      </c>
      <c r="AY117" s="49"/>
      <c r="AZ117" s="72">
        <v>1</v>
      </c>
      <c r="BA117" s="71" t="s">
        <v>18</v>
      </c>
      <c r="BB117" s="73">
        <v>0</v>
      </c>
      <c r="BC117" s="47"/>
      <c r="BD117" s="48" t="s">
        <v>18</v>
      </c>
      <c r="BE117" s="49"/>
      <c r="BF117" s="88"/>
      <c r="BG117" s="89"/>
      <c r="BH117" s="94"/>
      <c r="BI117" s="95"/>
      <c r="BJ117" s="94"/>
      <c r="BK117" s="95"/>
      <c r="BL117" s="94"/>
      <c r="BM117" s="95"/>
      <c r="BN117" s="94"/>
      <c r="BO117" s="95"/>
      <c r="BP117" s="94"/>
      <c r="BQ117" s="95"/>
      <c r="BR117" s="94"/>
      <c r="BS117" s="95"/>
      <c r="BT117" s="115"/>
      <c r="BU117" s="116"/>
      <c r="BV117" s="101"/>
      <c r="BW117" s="102"/>
      <c r="BX117" s="103"/>
      <c r="BY117" s="84"/>
      <c r="CA117" s="77"/>
      <c r="CG117" s="76"/>
    </row>
    <row r="118" spans="1:85" s="69" customFormat="1" ht="10.5" customHeight="1" x14ac:dyDescent="0.15">
      <c r="A118" s="129"/>
      <c r="B118" s="130"/>
      <c r="C118" s="134"/>
      <c r="D118" s="135"/>
      <c r="E118" s="135"/>
      <c r="F118" s="135"/>
      <c r="G118" s="135"/>
      <c r="H118" s="135"/>
      <c r="I118" s="136"/>
      <c r="J118" s="41">
        <f>IF(ISBLANK(J116),"",R114)</f>
        <v>2</v>
      </c>
      <c r="K118" s="42" t="s">
        <v>19</v>
      </c>
      <c r="L118" s="43">
        <f>IF(ISBLANK(J116),"",P114)</f>
        <v>3</v>
      </c>
      <c r="M118" s="41" t="str">
        <f>IF(ISBLANK(M116),"",U114)</f>
        <v/>
      </c>
      <c r="N118" s="42" t="s">
        <v>19</v>
      </c>
      <c r="O118" s="43" t="str">
        <f>IF(ISBLANK(M116),"",S114)</f>
        <v/>
      </c>
      <c r="P118" s="44"/>
      <c r="Q118" s="45"/>
      <c r="R118" s="45"/>
      <c r="S118" s="45"/>
      <c r="T118" s="45"/>
      <c r="U118" s="46"/>
      <c r="V118" s="30">
        <v>0</v>
      </c>
      <c r="W118" s="28" t="s">
        <v>19</v>
      </c>
      <c r="X118" s="31">
        <v>4</v>
      </c>
      <c r="Y118" s="30"/>
      <c r="Z118" s="28" t="s">
        <v>19</v>
      </c>
      <c r="AA118" s="31"/>
      <c r="AB118" s="50">
        <v>1</v>
      </c>
      <c r="AC118" s="48" t="s">
        <v>19</v>
      </c>
      <c r="AD118" s="51">
        <v>3</v>
      </c>
      <c r="AE118" s="50"/>
      <c r="AF118" s="48" t="s">
        <v>19</v>
      </c>
      <c r="AG118" s="51"/>
      <c r="AH118" s="50">
        <v>1</v>
      </c>
      <c r="AI118" s="48" t="s">
        <v>19</v>
      </c>
      <c r="AJ118" s="51">
        <v>3</v>
      </c>
      <c r="AK118" s="50"/>
      <c r="AL118" s="48" t="s">
        <v>19</v>
      </c>
      <c r="AM118" s="51"/>
      <c r="AN118" s="70">
        <v>4</v>
      </c>
      <c r="AO118" s="71" t="s">
        <v>19</v>
      </c>
      <c r="AP118" s="74">
        <v>0</v>
      </c>
      <c r="AQ118" s="50"/>
      <c r="AR118" s="48" t="s">
        <v>19</v>
      </c>
      <c r="AS118" s="51"/>
      <c r="AT118" s="70">
        <v>0</v>
      </c>
      <c r="AU118" s="71" t="s">
        <v>19</v>
      </c>
      <c r="AV118" s="74">
        <v>1</v>
      </c>
      <c r="AW118" s="50"/>
      <c r="AX118" s="48" t="s">
        <v>19</v>
      </c>
      <c r="AY118" s="51"/>
      <c r="AZ118" s="70">
        <v>0</v>
      </c>
      <c r="BA118" s="71" t="s">
        <v>19</v>
      </c>
      <c r="BB118" s="74">
        <v>0</v>
      </c>
      <c r="BC118" s="50"/>
      <c r="BD118" s="48" t="s">
        <v>19</v>
      </c>
      <c r="BE118" s="51"/>
      <c r="BF118" s="88"/>
      <c r="BG118" s="89"/>
      <c r="BH118" s="94"/>
      <c r="BI118" s="95"/>
      <c r="BJ118" s="94"/>
      <c r="BK118" s="95"/>
      <c r="BL118" s="94"/>
      <c r="BM118" s="95"/>
      <c r="BN118" s="94"/>
      <c r="BO118" s="95"/>
      <c r="BP118" s="94"/>
      <c r="BQ118" s="95"/>
      <c r="BR118" s="94"/>
      <c r="BS118" s="95"/>
      <c r="BT118" s="115"/>
      <c r="BU118" s="116"/>
      <c r="BV118" s="101"/>
      <c r="BW118" s="102"/>
      <c r="BX118" s="103"/>
      <c r="BY118" s="84"/>
      <c r="CA118" s="77"/>
      <c r="CG118" s="76"/>
    </row>
    <row r="119" spans="1:85" s="69" customFormat="1" ht="10.5" customHeight="1" x14ac:dyDescent="0.15">
      <c r="A119" s="129"/>
      <c r="B119" s="130"/>
      <c r="C119" s="137"/>
      <c r="D119" s="138"/>
      <c r="E119" s="138"/>
      <c r="F119" s="138"/>
      <c r="G119" s="138"/>
      <c r="H119" s="138"/>
      <c r="I119" s="139"/>
      <c r="J119" s="35">
        <f>IF(ISBLANK(J116),"",SUM(J117:J118))</f>
        <v>2</v>
      </c>
      <c r="K119" s="36" t="s">
        <v>20</v>
      </c>
      <c r="L119" s="37">
        <f>IF(ISBLANK(J116),"",SUM(L117:L118))</f>
        <v>9</v>
      </c>
      <c r="M119" s="35" t="str">
        <f>IF(ISBLANK(M116),"",SUM(M117:M118))</f>
        <v/>
      </c>
      <c r="N119" s="36" t="s">
        <v>20</v>
      </c>
      <c r="O119" s="37" t="str">
        <f>IF(ISBLANK(M116),"",SUM(O117:O118))</f>
        <v/>
      </c>
      <c r="P119" s="52"/>
      <c r="Q119" s="53"/>
      <c r="R119" s="53"/>
      <c r="S119" s="53"/>
      <c r="T119" s="53"/>
      <c r="U119" s="54"/>
      <c r="V119" s="35">
        <f>IF(ISBLANK(V116),"",SUM(V117:V118))</f>
        <v>0</v>
      </c>
      <c r="W119" s="36" t="s">
        <v>20</v>
      </c>
      <c r="X119" s="37">
        <f>IF(ISBLANK(V116),"",SUM(X117:X118))</f>
        <v>6</v>
      </c>
      <c r="Y119" s="35" t="str">
        <f>IF(ISBLANK(Y116),"",SUM(Y117:Y118))</f>
        <v/>
      </c>
      <c r="Z119" s="36" t="s">
        <v>20</v>
      </c>
      <c r="AA119" s="37" t="str">
        <f>IF(ISBLANK(Y116),"",SUM(AA117:AA118))</f>
        <v/>
      </c>
      <c r="AB119" s="55">
        <f>IF(ISBLANK(AB116),"",SUM(AB117:AB118))</f>
        <v>1</v>
      </c>
      <c r="AC119" s="56" t="s">
        <v>20</v>
      </c>
      <c r="AD119" s="57">
        <f>IF(ISBLANK(AB116),"",SUM(AD117:AD118))</f>
        <v>6</v>
      </c>
      <c r="AE119" s="55" t="str">
        <f>IF(ISBLANK(AE116),"",SUM(AE117:AE118))</f>
        <v/>
      </c>
      <c r="AF119" s="56" t="s">
        <v>20</v>
      </c>
      <c r="AG119" s="57" t="str">
        <f>IF(ISBLANK(AE116),"",SUM(AG117:AG118))</f>
        <v/>
      </c>
      <c r="AH119" s="55">
        <f>IF(ISBLANK(AH116),"",SUM(AH117:AH118))</f>
        <v>1</v>
      </c>
      <c r="AI119" s="56" t="s">
        <v>20</v>
      </c>
      <c r="AJ119" s="57">
        <f>IF(ISBLANK(AH116),"",SUM(AJ117:AJ118))</f>
        <v>4</v>
      </c>
      <c r="AK119" s="55" t="str">
        <f>IF(ISBLANK(AK116),"",SUM(AK117:AK118))</f>
        <v/>
      </c>
      <c r="AL119" s="56" t="s">
        <v>20</v>
      </c>
      <c r="AM119" s="57" t="str">
        <f>IF(ISBLANK(AK116),"",SUM(AM117:AM118))</f>
        <v/>
      </c>
      <c r="AN119" s="55">
        <f>IF(ISBLANK(AN116),"",SUM(AN117:AN118))</f>
        <v>7</v>
      </c>
      <c r="AO119" s="56" t="s">
        <v>20</v>
      </c>
      <c r="AP119" s="57">
        <f>IF(ISBLANK(AN116),"",SUM(AP117:AP118))</f>
        <v>0</v>
      </c>
      <c r="AQ119" s="55" t="str">
        <f>IF(ISBLANK(AQ116),"",SUM(AQ117:AQ118))</f>
        <v/>
      </c>
      <c r="AR119" s="56" t="s">
        <v>20</v>
      </c>
      <c r="AS119" s="57" t="str">
        <f>IF(ISBLANK(AQ116),"",SUM(AS117:AS118))</f>
        <v/>
      </c>
      <c r="AT119" s="55">
        <f>IF(ISBLANK(AT116),"",SUM(AT117:AT118))</f>
        <v>1</v>
      </c>
      <c r="AU119" s="56" t="s">
        <v>20</v>
      </c>
      <c r="AV119" s="57">
        <f>IF(ISBLANK(AT116),"",SUM(AV117:AV118))</f>
        <v>1</v>
      </c>
      <c r="AW119" s="55" t="str">
        <f>IF(ISBLANK(AW116),"",SUM(AW117:AW118))</f>
        <v/>
      </c>
      <c r="AX119" s="56" t="s">
        <v>20</v>
      </c>
      <c r="AY119" s="57" t="str">
        <f>IF(ISBLANK(AW116),"",SUM(AY117:AY118))</f>
        <v/>
      </c>
      <c r="AZ119" s="55">
        <f>IF(ISBLANK(AZ116),"",SUM(AZ117:AZ118))</f>
        <v>1</v>
      </c>
      <c r="BA119" s="56" t="s">
        <v>20</v>
      </c>
      <c r="BB119" s="57">
        <f>IF(ISBLANK(AZ116),"",SUM(BB117:BB118))</f>
        <v>0</v>
      </c>
      <c r="BC119" s="55" t="str">
        <f>IF(ISBLANK(BC116),"",SUM(BC117:BC118))</f>
        <v/>
      </c>
      <c r="BD119" s="56" t="s">
        <v>20</v>
      </c>
      <c r="BE119" s="57" t="str">
        <f>IF(ISBLANK(BC116),"",SUM(BE117:BE118))</f>
        <v/>
      </c>
      <c r="BF119" s="90"/>
      <c r="BG119" s="91"/>
      <c r="BH119" s="96"/>
      <c r="BI119" s="97"/>
      <c r="BJ119" s="96"/>
      <c r="BK119" s="97"/>
      <c r="BL119" s="96"/>
      <c r="BM119" s="97"/>
      <c r="BN119" s="96"/>
      <c r="BO119" s="97"/>
      <c r="BP119" s="96"/>
      <c r="BQ119" s="97"/>
      <c r="BR119" s="96"/>
      <c r="BS119" s="97"/>
      <c r="BT119" s="117"/>
      <c r="BU119" s="118"/>
      <c r="BV119" s="104"/>
      <c r="BW119" s="105"/>
      <c r="BX119" s="106"/>
      <c r="BY119" s="84"/>
      <c r="CA119" s="77"/>
      <c r="CG119" s="76"/>
    </row>
    <row r="120" spans="1:85" s="69" customFormat="1" ht="18" customHeight="1" x14ac:dyDescent="0.15">
      <c r="A120" s="129">
        <f>BV120</f>
        <v>3</v>
      </c>
      <c r="B120" s="130">
        <v>3</v>
      </c>
      <c r="C120" s="131" t="s">
        <v>62</v>
      </c>
      <c r="D120" s="132"/>
      <c r="E120" s="132"/>
      <c r="F120" s="132"/>
      <c r="G120" s="132"/>
      <c r="H120" s="132"/>
      <c r="I120" s="133"/>
      <c r="J120" s="140" t="s">
        <v>67</v>
      </c>
      <c r="K120" s="141"/>
      <c r="L120" s="142"/>
      <c r="M120" s="140" t="s">
        <v>169</v>
      </c>
      <c r="N120" s="141"/>
      <c r="O120" s="142"/>
      <c r="P120" s="140" t="s">
        <v>94</v>
      </c>
      <c r="Q120" s="141"/>
      <c r="R120" s="142"/>
      <c r="S120" s="140"/>
      <c r="T120" s="141"/>
      <c r="U120" s="142"/>
      <c r="V120" s="38"/>
      <c r="W120" s="39"/>
      <c r="X120" s="39"/>
      <c r="Y120" s="39"/>
      <c r="Z120" s="39"/>
      <c r="AA120" s="40"/>
      <c r="AB120" s="126" t="s">
        <v>109</v>
      </c>
      <c r="AC120" s="127"/>
      <c r="AD120" s="128"/>
      <c r="AE120" s="121"/>
      <c r="AF120" s="122"/>
      <c r="AG120" s="125"/>
      <c r="AH120" s="126" t="s">
        <v>71</v>
      </c>
      <c r="AI120" s="127"/>
      <c r="AJ120" s="128"/>
      <c r="AK120" s="121" t="s">
        <v>178</v>
      </c>
      <c r="AL120" s="122"/>
      <c r="AM120" s="125"/>
      <c r="AN120" s="126" t="s">
        <v>83</v>
      </c>
      <c r="AO120" s="127"/>
      <c r="AP120" s="128"/>
      <c r="AQ120" s="121"/>
      <c r="AR120" s="122"/>
      <c r="AS120" s="125"/>
      <c r="AT120" s="126" t="s">
        <v>159</v>
      </c>
      <c r="AU120" s="127"/>
      <c r="AV120" s="128"/>
      <c r="AW120" s="121"/>
      <c r="AX120" s="122"/>
      <c r="AY120" s="125"/>
      <c r="AZ120" s="126" t="s">
        <v>151</v>
      </c>
      <c r="BA120" s="127"/>
      <c r="BB120" s="128"/>
      <c r="BC120" s="121"/>
      <c r="BD120" s="122"/>
      <c r="BE120" s="125"/>
      <c r="BF120" s="86">
        <f>SUM(BH120:BM123)</f>
        <v>9</v>
      </c>
      <c r="BG120" s="87"/>
      <c r="BH120" s="92">
        <f>COUNTIF(J120:BE120,"○")</f>
        <v>6</v>
      </c>
      <c r="BI120" s="93"/>
      <c r="BJ120" s="92">
        <f>COUNTIF(J120:BE120,"△")</f>
        <v>0</v>
      </c>
      <c r="BK120" s="93"/>
      <c r="BL120" s="92">
        <f>COUNTIF(J120:BE120,"●")</f>
        <v>3</v>
      </c>
      <c r="BM120" s="93"/>
      <c r="BN120" s="92">
        <f>BH120*3+BJ120*1</f>
        <v>18</v>
      </c>
      <c r="BO120" s="93"/>
      <c r="BP120" s="92">
        <f>SUM(J123,P123,V123,AB123,M123,S123,Y123,AE123,AH123,AK123,AZ123,BC123,AN123,AQ123,AT123,AW123)</f>
        <v>33</v>
      </c>
      <c r="BQ120" s="93"/>
      <c r="BR120" s="92">
        <f>SUM(L123,R123,X123,AD123,O123,U123,AA123,AG123,AJ123,AM123,BB123,BE123,AP123,AS123,AV123,AY123)</f>
        <v>12</v>
      </c>
      <c r="BS120" s="93"/>
      <c r="BT120" s="113">
        <f>BP120-BR120</f>
        <v>21</v>
      </c>
      <c r="BU120" s="114"/>
      <c r="BV120" s="98">
        <f t="shared" ref="BV120" si="1">IF(ISBLANK(B120),"",RANK(BY120,$BY$112:$BY$143) )</f>
        <v>3</v>
      </c>
      <c r="BW120" s="99"/>
      <c r="BX120" s="100"/>
      <c r="BY120" s="84">
        <f>BN120*10000+BT120*100+BP120</f>
        <v>182133</v>
      </c>
      <c r="CA120" s="77"/>
      <c r="CG120" s="76"/>
    </row>
    <row r="121" spans="1:85" s="69" customFormat="1" ht="10.5" customHeight="1" x14ac:dyDescent="0.15">
      <c r="A121" s="129"/>
      <c r="B121" s="130"/>
      <c r="C121" s="134"/>
      <c r="D121" s="135"/>
      <c r="E121" s="135"/>
      <c r="F121" s="135"/>
      <c r="G121" s="135"/>
      <c r="H121" s="135"/>
      <c r="I121" s="136"/>
      <c r="J121" s="41">
        <f>IF(ISBLANK(J120),"",X113)</f>
        <v>0</v>
      </c>
      <c r="K121" s="42" t="s">
        <v>18</v>
      </c>
      <c r="L121" s="43">
        <f>IF(ISBLANK(J120),"",V113)</f>
        <v>3</v>
      </c>
      <c r="M121" s="41">
        <f>IF(ISBLANK(M120),"",AA113)</f>
        <v>0</v>
      </c>
      <c r="N121" s="42" t="s">
        <v>18</v>
      </c>
      <c r="O121" s="43">
        <f>IF(ISBLANK(M120),"",Y113)</f>
        <v>1</v>
      </c>
      <c r="P121" s="41">
        <f>IF(ISBLANK(P120),"",X117)</f>
        <v>2</v>
      </c>
      <c r="Q121" s="42" t="s">
        <v>18</v>
      </c>
      <c r="R121" s="43">
        <f>IF(ISBLANK(P120),"",V117)</f>
        <v>0</v>
      </c>
      <c r="S121" s="41" t="str">
        <f>IF(ISBLANK(S120),"",AA117)</f>
        <v/>
      </c>
      <c r="T121" s="42" t="s">
        <v>18</v>
      </c>
      <c r="U121" s="43" t="str">
        <f>IF(ISBLANK(S120),"",Y117)</f>
        <v/>
      </c>
      <c r="V121" s="44"/>
      <c r="W121" s="45"/>
      <c r="X121" s="45"/>
      <c r="Y121" s="45"/>
      <c r="Z121" s="45"/>
      <c r="AA121" s="46"/>
      <c r="AB121" s="72">
        <v>0</v>
      </c>
      <c r="AC121" s="71" t="s">
        <v>18</v>
      </c>
      <c r="AD121" s="73">
        <v>0</v>
      </c>
      <c r="AE121" s="47"/>
      <c r="AF121" s="48" t="s">
        <v>18</v>
      </c>
      <c r="AG121" s="49"/>
      <c r="AH121" s="72">
        <v>2</v>
      </c>
      <c r="AI121" s="71" t="s">
        <v>18</v>
      </c>
      <c r="AJ121" s="73">
        <v>0</v>
      </c>
      <c r="AK121" s="47">
        <v>0</v>
      </c>
      <c r="AL121" s="48" t="s">
        <v>18</v>
      </c>
      <c r="AM121" s="49">
        <v>1</v>
      </c>
      <c r="AN121" s="72">
        <v>3</v>
      </c>
      <c r="AO121" s="71" t="s">
        <v>18</v>
      </c>
      <c r="AP121" s="73">
        <v>0</v>
      </c>
      <c r="AQ121" s="47"/>
      <c r="AR121" s="48" t="s">
        <v>18</v>
      </c>
      <c r="AS121" s="49"/>
      <c r="AT121" s="72">
        <v>2</v>
      </c>
      <c r="AU121" s="71" t="s">
        <v>18</v>
      </c>
      <c r="AV121" s="73">
        <v>0</v>
      </c>
      <c r="AW121" s="47"/>
      <c r="AX121" s="48" t="s">
        <v>18</v>
      </c>
      <c r="AY121" s="49"/>
      <c r="AZ121" s="72">
        <v>2</v>
      </c>
      <c r="BA121" s="71" t="s">
        <v>18</v>
      </c>
      <c r="BB121" s="73">
        <v>0</v>
      </c>
      <c r="BC121" s="47"/>
      <c r="BD121" s="48" t="s">
        <v>18</v>
      </c>
      <c r="BE121" s="49"/>
      <c r="BF121" s="88"/>
      <c r="BG121" s="89"/>
      <c r="BH121" s="94"/>
      <c r="BI121" s="95"/>
      <c r="BJ121" s="94"/>
      <c r="BK121" s="95"/>
      <c r="BL121" s="94"/>
      <c r="BM121" s="95"/>
      <c r="BN121" s="94"/>
      <c r="BO121" s="95"/>
      <c r="BP121" s="94"/>
      <c r="BQ121" s="95"/>
      <c r="BR121" s="94"/>
      <c r="BS121" s="95"/>
      <c r="BT121" s="115"/>
      <c r="BU121" s="116"/>
      <c r="BV121" s="101"/>
      <c r="BW121" s="102"/>
      <c r="BX121" s="103"/>
      <c r="BY121" s="84"/>
      <c r="CA121" s="77"/>
      <c r="CG121" s="76"/>
    </row>
    <row r="122" spans="1:85" s="69" customFormat="1" ht="10.5" customHeight="1" x14ac:dyDescent="0.15">
      <c r="A122" s="129"/>
      <c r="B122" s="130"/>
      <c r="C122" s="134"/>
      <c r="D122" s="135"/>
      <c r="E122" s="135"/>
      <c r="F122" s="135"/>
      <c r="G122" s="135"/>
      <c r="H122" s="135"/>
      <c r="I122" s="136"/>
      <c r="J122" s="41">
        <f>IF(ISBLANK(J120),"",X114)</f>
        <v>0</v>
      </c>
      <c r="K122" s="42" t="s">
        <v>19</v>
      </c>
      <c r="L122" s="43">
        <f>IF(ISBLANK(J120),"",V114)</f>
        <v>2</v>
      </c>
      <c r="M122" s="41">
        <f>IF(ISBLANK(M120),"",AA114)</f>
        <v>1</v>
      </c>
      <c r="N122" s="42" t="s">
        <v>19</v>
      </c>
      <c r="O122" s="43">
        <f>IF(ISBLANK(M120),"",Y114)</f>
        <v>2</v>
      </c>
      <c r="P122" s="41">
        <f>IF(ISBLANK(P120),"",X118)</f>
        <v>4</v>
      </c>
      <c r="Q122" s="42" t="s">
        <v>19</v>
      </c>
      <c r="R122" s="43">
        <f>IF(ISBLANK(P120),"",V118)</f>
        <v>0</v>
      </c>
      <c r="S122" s="41" t="str">
        <f>IF(ISBLANK(S120),"",AA118)</f>
        <v/>
      </c>
      <c r="T122" s="42" t="s">
        <v>19</v>
      </c>
      <c r="U122" s="43" t="str">
        <f>IF(ISBLANK(S120),"",Y118)</f>
        <v/>
      </c>
      <c r="V122" s="44"/>
      <c r="W122" s="45"/>
      <c r="X122" s="45"/>
      <c r="Y122" s="45"/>
      <c r="Z122" s="45"/>
      <c r="AA122" s="46"/>
      <c r="AB122" s="70">
        <v>0</v>
      </c>
      <c r="AC122" s="71" t="s">
        <v>19</v>
      </c>
      <c r="AD122" s="74">
        <v>2</v>
      </c>
      <c r="AE122" s="50"/>
      <c r="AF122" s="48" t="s">
        <v>19</v>
      </c>
      <c r="AG122" s="51"/>
      <c r="AH122" s="70">
        <v>0</v>
      </c>
      <c r="AI122" s="71" t="s">
        <v>19</v>
      </c>
      <c r="AJ122" s="74">
        <v>0</v>
      </c>
      <c r="AK122" s="50">
        <v>4</v>
      </c>
      <c r="AL122" s="48" t="s">
        <v>19</v>
      </c>
      <c r="AM122" s="51">
        <v>1</v>
      </c>
      <c r="AN122" s="70">
        <v>9</v>
      </c>
      <c r="AO122" s="71" t="s">
        <v>19</v>
      </c>
      <c r="AP122" s="74">
        <v>0</v>
      </c>
      <c r="AQ122" s="50"/>
      <c r="AR122" s="48" t="s">
        <v>19</v>
      </c>
      <c r="AS122" s="51"/>
      <c r="AT122" s="70">
        <v>3</v>
      </c>
      <c r="AU122" s="71" t="s">
        <v>19</v>
      </c>
      <c r="AV122" s="74">
        <v>0</v>
      </c>
      <c r="AW122" s="50"/>
      <c r="AX122" s="48" t="s">
        <v>19</v>
      </c>
      <c r="AY122" s="51"/>
      <c r="AZ122" s="70">
        <v>1</v>
      </c>
      <c r="BA122" s="71" t="s">
        <v>19</v>
      </c>
      <c r="BB122" s="74">
        <v>0</v>
      </c>
      <c r="BC122" s="50"/>
      <c r="BD122" s="48" t="s">
        <v>19</v>
      </c>
      <c r="BE122" s="51"/>
      <c r="BF122" s="88"/>
      <c r="BG122" s="89"/>
      <c r="BH122" s="94"/>
      <c r="BI122" s="95"/>
      <c r="BJ122" s="94"/>
      <c r="BK122" s="95"/>
      <c r="BL122" s="94"/>
      <c r="BM122" s="95"/>
      <c r="BN122" s="94"/>
      <c r="BO122" s="95"/>
      <c r="BP122" s="94"/>
      <c r="BQ122" s="95"/>
      <c r="BR122" s="94"/>
      <c r="BS122" s="95"/>
      <c r="BT122" s="115"/>
      <c r="BU122" s="116"/>
      <c r="BV122" s="101"/>
      <c r="BW122" s="102"/>
      <c r="BX122" s="103"/>
      <c r="BY122" s="84"/>
      <c r="CA122" s="77"/>
      <c r="CG122" s="76"/>
    </row>
    <row r="123" spans="1:85" s="69" customFormat="1" ht="10.5" customHeight="1" x14ac:dyDescent="0.15">
      <c r="A123" s="129"/>
      <c r="B123" s="130"/>
      <c r="C123" s="137"/>
      <c r="D123" s="138"/>
      <c r="E123" s="138"/>
      <c r="F123" s="138"/>
      <c r="G123" s="138"/>
      <c r="H123" s="138"/>
      <c r="I123" s="139"/>
      <c r="J123" s="35">
        <f>IF(ISBLANK(J120),"",SUM(J121:J122))</f>
        <v>0</v>
      </c>
      <c r="K123" s="36" t="s">
        <v>20</v>
      </c>
      <c r="L123" s="37">
        <f>IF(ISBLANK(J120),"",SUM(L121:L122))</f>
        <v>5</v>
      </c>
      <c r="M123" s="35">
        <f>IF(ISBLANK(M120),"",SUM(M121:M122))</f>
        <v>1</v>
      </c>
      <c r="N123" s="36" t="s">
        <v>20</v>
      </c>
      <c r="O123" s="37">
        <f>IF(ISBLANK(M120),"",SUM(O121:O122))</f>
        <v>3</v>
      </c>
      <c r="P123" s="35">
        <f>IF(ISBLANK(P120),"",SUM(P121:P122))</f>
        <v>6</v>
      </c>
      <c r="Q123" s="36" t="s">
        <v>20</v>
      </c>
      <c r="R123" s="37">
        <f>IF(ISBLANK(P120),"",SUM(R121:R122))</f>
        <v>0</v>
      </c>
      <c r="S123" s="35" t="str">
        <f>IF(ISBLANK(S120),"",SUM(S121:S122))</f>
        <v/>
      </c>
      <c r="T123" s="36" t="s">
        <v>20</v>
      </c>
      <c r="U123" s="37" t="str">
        <f>IF(ISBLANK(S120),"",SUM(U121:U122))</f>
        <v/>
      </c>
      <c r="V123" s="52"/>
      <c r="W123" s="53"/>
      <c r="X123" s="53"/>
      <c r="Y123" s="53"/>
      <c r="Z123" s="53"/>
      <c r="AA123" s="54"/>
      <c r="AB123" s="55">
        <f>IF(ISBLANK(AB120),"",SUM(AB121:AB122))</f>
        <v>0</v>
      </c>
      <c r="AC123" s="56" t="s">
        <v>20</v>
      </c>
      <c r="AD123" s="57">
        <f>IF(ISBLANK(AB120),"",SUM(AD121:AD122))</f>
        <v>2</v>
      </c>
      <c r="AE123" s="55" t="str">
        <f>IF(ISBLANK(AE120),"",SUM(AE121:AE122))</f>
        <v/>
      </c>
      <c r="AF123" s="56" t="s">
        <v>20</v>
      </c>
      <c r="AG123" s="57" t="str">
        <f>IF(ISBLANK(AE120),"",SUM(AG121:AG122))</f>
        <v/>
      </c>
      <c r="AH123" s="55">
        <f>IF(ISBLANK(AH120),"",SUM(AH121:AH122))</f>
        <v>2</v>
      </c>
      <c r="AI123" s="56" t="s">
        <v>20</v>
      </c>
      <c r="AJ123" s="57">
        <f>IF(ISBLANK(AH120),"",SUM(AJ121:AJ122))</f>
        <v>0</v>
      </c>
      <c r="AK123" s="55">
        <f>IF(ISBLANK(AK120),"",SUM(AK121:AK122))</f>
        <v>4</v>
      </c>
      <c r="AL123" s="56" t="s">
        <v>20</v>
      </c>
      <c r="AM123" s="57">
        <f>IF(ISBLANK(AK120),"",SUM(AM121:AM122))</f>
        <v>2</v>
      </c>
      <c r="AN123" s="55">
        <f>IF(ISBLANK(AN120),"",SUM(AN121:AN122))</f>
        <v>12</v>
      </c>
      <c r="AO123" s="56" t="s">
        <v>20</v>
      </c>
      <c r="AP123" s="57">
        <f>IF(ISBLANK(AN120),"",SUM(AP121:AP122))</f>
        <v>0</v>
      </c>
      <c r="AQ123" s="55" t="str">
        <f>IF(ISBLANK(AQ120),"",SUM(AQ121:AQ122))</f>
        <v/>
      </c>
      <c r="AR123" s="56" t="s">
        <v>20</v>
      </c>
      <c r="AS123" s="57" t="str">
        <f>IF(ISBLANK(AQ120),"",SUM(AS121:AS122))</f>
        <v/>
      </c>
      <c r="AT123" s="55">
        <f>IF(ISBLANK(AT120),"",SUM(AT121:AT122))</f>
        <v>5</v>
      </c>
      <c r="AU123" s="56" t="s">
        <v>20</v>
      </c>
      <c r="AV123" s="57">
        <f>IF(ISBLANK(AT120),"",SUM(AV121:AV122))</f>
        <v>0</v>
      </c>
      <c r="AW123" s="55" t="str">
        <f>IF(ISBLANK(AW120),"",SUM(AW121:AW122))</f>
        <v/>
      </c>
      <c r="AX123" s="56" t="s">
        <v>20</v>
      </c>
      <c r="AY123" s="57" t="str">
        <f>IF(ISBLANK(AW120),"",SUM(AY121:AY122))</f>
        <v/>
      </c>
      <c r="AZ123" s="55">
        <f>IF(ISBLANK(AZ120),"",SUM(AZ121:AZ122))</f>
        <v>3</v>
      </c>
      <c r="BA123" s="56" t="s">
        <v>20</v>
      </c>
      <c r="BB123" s="57">
        <f>IF(ISBLANK(AZ120),"",SUM(BB121:BB122))</f>
        <v>0</v>
      </c>
      <c r="BC123" s="55" t="str">
        <f>IF(ISBLANK(BC120),"",SUM(BC121:BC122))</f>
        <v/>
      </c>
      <c r="BD123" s="56" t="s">
        <v>20</v>
      </c>
      <c r="BE123" s="57" t="str">
        <f>IF(ISBLANK(BC120),"",SUM(BE121:BE122))</f>
        <v/>
      </c>
      <c r="BF123" s="90"/>
      <c r="BG123" s="91"/>
      <c r="BH123" s="96"/>
      <c r="BI123" s="97"/>
      <c r="BJ123" s="96"/>
      <c r="BK123" s="97"/>
      <c r="BL123" s="96"/>
      <c r="BM123" s="97"/>
      <c r="BN123" s="96"/>
      <c r="BO123" s="97"/>
      <c r="BP123" s="96"/>
      <c r="BQ123" s="97"/>
      <c r="BR123" s="96"/>
      <c r="BS123" s="97"/>
      <c r="BT123" s="117"/>
      <c r="BU123" s="118"/>
      <c r="BV123" s="104"/>
      <c r="BW123" s="105"/>
      <c r="BX123" s="106"/>
      <c r="BY123" s="84"/>
      <c r="CA123" s="77"/>
      <c r="CG123" s="76"/>
    </row>
    <row r="124" spans="1:85" s="69" customFormat="1" ht="18" customHeight="1" x14ac:dyDescent="0.15">
      <c r="A124" s="129">
        <f>BV124</f>
        <v>2</v>
      </c>
      <c r="B124" s="130">
        <v>4</v>
      </c>
      <c r="C124" s="131" t="s">
        <v>63</v>
      </c>
      <c r="D124" s="132"/>
      <c r="E124" s="132"/>
      <c r="F124" s="132"/>
      <c r="G124" s="132"/>
      <c r="H124" s="132"/>
      <c r="I124" s="133"/>
      <c r="J124" s="121" t="s">
        <v>150</v>
      </c>
      <c r="K124" s="122"/>
      <c r="L124" s="125"/>
      <c r="M124" s="121"/>
      <c r="N124" s="122"/>
      <c r="O124" s="125"/>
      <c r="P124" s="121" t="s">
        <v>94</v>
      </c>
      <c r="Q124" s="122"/>
      <c r="R124" s="125"/>
      <c r="S124" s="121"/>
      <c r="T124" s="122"/>
      <c r="U124" s="125"/>
      <c r="V124" s="121" t="s">
        <v>106</v>
      </c>
      <c r="W124" s="122"/>
      <c r="X124" s="125"/>
      <c r="Y124" s="121"/>
      <c r="Z124" s="122"/>
      <c r="AA124" s="125"/>
      <c r="AB124" s="38"/>
      <c r="AC124" s="39"/>
      <c r="AD124" s="39"/>
      <c r="AE124" s="39"/>
      <c r="AF124" s="39"/>
      <c r="AG124" s="40"/>
      <c r="AH124" s="126" t="s">
        <v>133</v>
      </c>
      <c r="AI124" s="127"/>
      <c r="AJ124" s="128"/>
      <c r="AK124" s="121"/>
      <c r="AL124" s="122"/>
      <c r="AM124" s="125"/>
      <c r="AN124" s="126" t="s">
        <v>118</v>
      </c>
      <c r="AO124" s="127"/>
      <c r="AP124" s="128"/>
      <c r="AQ124" s="121"/>
      <c r="AR124" s="122"/>
      <c r="AS124" s="125"/>
      <c r="AT124" s="126" t="s">
        <v>80</v>
      </c>
      <c r="AU124" s="127"/>
      <c r="AV124" s="128"/>
      <c r="AW124" s="121"/>
      <c r="AX124" s="122"/>
      <c r="AY124" s="125"/>
      <c r="AZ124" s="126" t="s">
        <v>68</v>
      </c>
      <c r="BA124" s="127"/>
      <c r="BB124" s="128"/>
      <c r="BC124" s="121" t="s">
        <v>161</v>
      </c>
      <c r="BD124" s="122"/>
      <c r="BE124" s="125"/>
      <c r="BF124" s="86">
        <f>SUM(BH124:BM127)</f>
        <v>8</v>
      </c>
      <c r="BG124" s="87"/>
      <c r="BH124" s="92">
        <f>COUNTIF(J124:BE124,"○")</f>
        <v>6</v>
      </c>
      <c r="BI124" s="93"/>
      <c r="BJ124" s="92">
        <f>COUNTIF(J124:BE124,"△")</f>
        <v>1</v>
      </c>
      <c r="BK124" s="93"/>
      <c r="BL124" s="92">
        <f>COUNTIF(J124:BE124,"●")</f>
        <v>1</v>
      </c>
      <c r="BM124" s="93"/>
      <c r="BN124" s="92">
        <f>BH124*3+BJ124*1</f>
        <v>19</v>
      </c>
      <c r="BO124" s="93"/>
      <c r="BP124" s="92">
        <f>SUM(J127,P127,V127,AB127,M127,S127,Y127,AE127,AH127,AK127,AZ127,BC127,AN127,AQ127,AT127,AW127)</f>
        <v>33</v>
      </c>
      <c r="BQ124" s="93"/>
      <c r="BR124" s="92">
        <f>SUM(L127,R127,X127,AD127,O127,U127,AA127,AG127,AJ127,AM127,BB127,BE127,AP127,AS127,AV127,AY127)</f>
        <v>10</v>
      </c>
      <c r="BS124" s="93"/>
      <c r="BT124" s="113">
        <f>BP124-BR124</f>
        <v>23</v>
      </c>
      <c r="BU124" s="114"/>
      <c r="BV124" s="98">
        <f t="shared" ref="BV124" si="2">IF(ISBLANK(B124),"",RANK(BY124,$BY$112:$BY$143) )</f>
        <v>2</v>
      </c>
      <c r="BW124" s="99"/>
      <c r="BX124" s="100"/>
      <c r="BY124" s="84">
        <f>BN124*10000+BT124*100+BP124</f>
        <v>192333</v>
      </c>
      <c r="CA124" s="77"/>
      <c r="CG124" s="76"/>
    </row>
    <row r="125" spans="1:85" s="69" customFormat="1" ht="10.5" customHeight="1" x14ac:dyDescent="0.15">
      <c r="A125" s="129"/>
      <c r="B125" s="130"/>
      <c r="C125" s="134"/>
      <c r="D125" s="135"/>
      <c r="E125" s="135"/>
      <c r="F125" s="135"/>
      <c r="G125" s="135"/>
      <c r="H125" s="135"/>
      <c r="I125" s="136"/>
      <c r="J125" s="58">
        <f>IF(ISBLANK(J124),"",AD113)</f>
        <v>0</v>
      </c>
      <c r="K125" s="59" t="s">
        <v>18</v>
      </c>
      <c r="L125" s="60">
        <f>IF(ISBLANK(J124),"",AB113)</f>
        <v>2</v>
      </c>
      <c r="M125" s="58" t="str">
        <f>IF(ISBLANK(M124),"",AG113)</f>
        <v/>
      </c>
      <c r="N125" s="59" t="s">
        <v>18</v>
      </c>
      <c r="O125" s="60" t="str">
        <f>IF(ISBLANK(M124),"",AE113)</f>
        <v/>
      </c>
      <c r="P125" s="58">
        <f>IF(ISBLANK(P124),"",AD117)</f>
        <v>3</v>
      </c>
      <c r="Q125" s="59" t="s">
        <v>18</v>
      </c>
      <c r="R125" s="60">
        <f>IF(ISBLANK(P124),"",AB117)</f>
        <v>0</v>
      </c>
      <c r="S125" s="58" t="str">
        <f>IF(ISBLANK(S124),"",AG117)</f>
        <v/>
      </c>
      <c r="T125" s="59" t="s">
        <v>18</v>
      </c>
      <c r="U125" s="60" t="str">
        <f>IF(ISBLANK(S124),"",AE117)</f>
        <v/>
      </c>
      <c r="V125" s="58">
        <f>IF(ISBLANK(V124),"",AD121)</f>
        <v>0</v>
      </c>
      <c r="W125" s="59" t="s">
        <v>18</v>
      </c>
      <c r="X125" s="60">
        <f>IF(ISBLANK(V124),"",AB121)</f>
        <v>0</v>
      </c>
      <c r="Y125" s="58" t="str">
        <f>IF(ISBLANK(Y124),"",AG121)</f>
        <v/>
      </c>
      <c r="Z125" s="59" t="s">
        <v>18</v>
      </c>
      <c r="AA125" s="60" t="str">
        <f>IF(ISBLANK(Y124),"",AE121)</f>
        <v/>
      </c>
      <c r="AB125" s="44"/>
      <c r="AC125" s="45"/>
      <c r="AD125" s="45"/>
      <c r="AE125" s="45"/>
      <c r="AF125" s="45"/>
      <c r="AG125" s="46"/>
      <c r="AH125" s="72">
        <v>1</v>
      </c>
      <c r="AI125" s="71" t="s">
        <v>18</v>
      </c>
      <c r="AJ125" s="73">
        <v>0</v>
      </c>
      <c r="AK125" s="47"/>
      <c r="AL125" s="48" t="s">
        <v>18</v>
      </c>
      <c r="AM125" s="49"/>
      <c r="AN125" s="72">
        <v>1</v>
      </c>
      <c r="AO125" s="71" t="s">
        <v>18</v>
      </c>
      <c r="AP125" s="73">
        <v>1</v>
      </c>
      <c r="AQ125" s="47"/>
      <c r="AR125" s="48" t="s">
        <v>18</v>
      </c>
      <c r="AS125" s="49"/>
      <c r="AT125" s="72">
        <v>1</v>
      </c>
      <c r="AU125" s="71" t="s">
        <v>18</v>
      </c>
      <c r="AV125" s="73">
        <v>2</v>
      </c>
      <c r="AW125" s="47"/>
      <c r="AX125" s="48" t="s">
        <v>18</v>
      </c>
      <c r="AY125" s="49"/>
      <c r="AZ125" s="72">
        <v>3</v>
      </c>
      <c r="BA125" s="71" t="s">
        <v>18</v>
      </c>
      <c r="BB125" s="73">
        <v>0</v>
      </c>
      <c r="BC125" s="47">
        <v>3</v>
      </c>
      <c r="BD125" s="48" t="s">
        <v>18</v>
      </c>
      <c r="BE125" s="49">
        <v>0</v>
      </c>
      <c r="BF125" s="88"/>
      <c r="BG125" s="89"/>
      <c r="BH125" s="94"/>
      <c r="BI125" s="95"/>
      <c r="BJ125" s="94"/>
      <c r="BK125" s="95"/>
      <c r="BL125" s="94"/>
      <c r="BM125" s="95"/>
      <c r="BN125" s="94"/>
      <c r="BO125" s="95"/>
      <c r="BP125" s="94"/>
      <c r="BQ125" s="95"/>
      <c r="BR125" s="94"/>
      <c r="BS125" s="95"/>
      <c r="BT125" s="115"/>
      <c r="BU125" s="116"/>
      <c r="BV125" s="101"/>
      <c r="BW125" s="102"/>
      <c r="BX125" s="103"/>
      <c r="BY125" s="84"/>
      <c r="CA125" s="77"/>
      <c r="CG125" s="76"/>
    </row>
    <row r="126" spans="1:85" s="69" customFormat="1" ht="10.5" customHeight="1" x14ac:dyDescent="0.15">
      <c r="A126" s="129"/>
      <c r="B126" s="130"/>
      <c r="C126" s="134"/>
      <c r="D126" s="135"/>
      <c r="E126" s="135"/>
      <c r="F126" s="135"/>
      <c r="G126" s="135"/>
      <c r="H126" s="135"/>
      <c r="I126" s="136"/>
      <c r="J126" s="58">
        <f>IF(ISBLANK(J124),"",AD114)</f>
        <v>0</v>
      </c>
      <c r="K126" s="59" t="s">
        <v>19</v>
      </c>
      <c r="L126" s="60">
        <f>IF(ISBLANK(J124),"",AB114)</f>
        <v>1</v>
      </c>
      <c r="M126" s="58" t="str">
        <f>IF(ISBLANK(M124),"",AG114)</f>
        <v/>
      </c>
      <c r="N126" s="59" t="s">
        <v>19</v>
      </c>
      <c r="O126" s="60" t="str">
        <f>IF(ISBLANK(M124),"",AE114)</f>
        <v/>
      </c>
      <c r="P126" s="58">
        <f>IF(ISBLANK(P124),"",AD118)</f>
        <v>3</v>
      </c>
      <c r="Q126" s="59" t="s">
        <v>19</v>
      </c>
      <c r="R126" s="60">
        <f>IF(ISBLANK(P124),"",AB118)</f>
        <v>1</v>
      </c>
      <c r="S126" s="58" t="str">
        <f>IF(ISBLANK(S124),"",AG118)</f>
        <v/>
      </c>
      <c r="T126" s="59" t="s">
        <v>19</v>
      </c>
      <c r="U126" s="60" t="str">
        <f>IF(ISBLANK(S124),"",AE118)</f>
        <v/>
      </c>
      <c r="V126" s="58">
        <f>IF(ISBLANK(V124),"",AD122)</f>
        <v>2</v>
      </c>
      <c r="W126" s="59" t="s">
        <v>19</v>
      </c>
      <c r="X126" s="60">
        <f>IF(ISBLANK(V124),"",AB122)</f>
        <v>0</v>
      </c>
      <c r="Y126" s="58" t="str">
        <f>IF(ISBLANK(Y124),"",AG122)</f>
        <v/>
      </c>
      <c r="Z126" s="59" t="s">
        <v>19</v>
      </c>
      <c r="AA126" s="60" t="str">
        <f>IF(ISBLANK(Y124),"",AE122)</f>
        <v/>
      </c>
      <c r="AB126" s="44"/>
      <c r="AC126" s="45"/>
      <c r="AD126" s="45"/>
      <c r="AE126" s="45"/>
      <c r="AF126" s="45"/>
      <c r="AG126" s="46"/>
      <c r="AH126" s="70">
        <v>1</v>
      </c>
      <c r="AI126" s="71" t="s">
        <v>19</v>
      </c>
      <c r="AJ126" s="74">
        <v>1</v>
      </c>
      <c r="AK126" s="50"/>
      <c r="AL126" s="48" t="s">
        <v>19</v>
      </c>
      <c r="AM126" s="51"/>
      <c r="AN126" s="70">
        <v>3</v>
      </c>
      <c r="AO126" s="71" t="s">
        <v>19</v>
      </c>
      <c r="AP126" s="74">
        <v>0</v>
      </c>
      <c r="AQ126" s="50"/>
      <c r="AR126" s="48" t="s">
        <v>19</v>
      </c>
      <c r="AS126" s="51"/>
      <c r="AT126" s="70">
        <v>2</v>
      </c>
      <c r="AU126" s="71" t="s">
        <v>19</v>
      </c>
      <c r="AV126" s="74">
        <v>1</v>
      </c>
      <c r="AW126" s="50"/>
      <c r="AX126" s="48" t="s">
        <v>19</v>
      </c>
      <c r="AY126" s="51"/>
      <c r="AZ126" s="70">
        <v>7</v>
      </c>
      <c r="BA126" s="71" t="s">
        <v>19</v>
      </c>
      <c r="BB126" s="74">
        <v>0</v>
      </c>
      <c r="BC126" s="50">
        <v>3</v>
      </c>
      <c r="BD126" s="48" t="s">
        <v>19</v>
      </c>
      <c r="BE126" s="51">
        <v>1</v>
      </c>
      <c r="BF126" s="88"/>
      <c r="BG126" s="89"/>
      <c r="BH126" s="94"/>
      <c r="BI126" s="95"/>
      <c r="BJ126" s="94"/>
      <c r="BK126" s="95"/>
      <c r="BL126" s="94"/>
      <c r="BM126" s="95"/>
      <c r="BN126" s="94"/>
      <c r="BO126" s="95"/>
      <c r="BP126" s="94"/>
      <c r="BQ126" s="95"/>
      <c r="BR126" s="94"/>
      <c r="BS126" s="95"/>
      <c r="BT126" s="115"/>
      <c r="BU126" s="116"/>
      <c r="BV126" s="101"/>
      <c r="BW126" s="102"/>
      <c r="BX126" s="103"/>
      <c r="BY126" s="84"/>
      <c r="CA126" s="77"/>
      <c r="CG126" s="76"/>
    </row>
    <row r="127" spans="1:85" s="69" customFormat="1" ht="10.5" customHeight="1" x14ac:dyDescent="0.15">
      <c r="A127" s="129"/>
      <c r="B127" s="130"/>
      <c r="C127" s="137"/>
      <c r="D127" s="138"/>
      <c r="E127" s="138"/>
      <c r="F127" s="138"/>
      <c r="G127" s="138"/>
      <c r="H127" s="138"/>
      <c r="I127" s="139"/>
      <c r="J127" s="55">
        <f>IF(ISBLANK(J124),"",SUM(J125:J126))</f>
        <v>0</v>
      </c>
      <c r="K127" s="56" t="s">
        <v>20</v>
      </c>
      <c r="L127" s="57">
        <f>IF(ISBLANK(J124),"",SUM(L125:L126))</f>
        <v>3</v>
      </c>
      <c r="M127" s="55" t="str">
        <f>IF(ISBLANK(M124),"",SUM(M125:M126))</f>
        <v/>
      </c>
      <c r="N127" s="56" t="s">
        <v>20</v>
      </c>
      <c r="O127" s="57" t="str">
        <f>IF(ISBLANK(M124),"",SUM(O125:O126))</f>
        <v/>
      </c>
      <c r="P127" s="55">
        <f>IF(ISBLANK(P124),"",SUM(P125:P126))</f>
        <v>6</v>
      </c>
      <c r="Q127" s="56" t="s">
        <v>20</v>
      </c>
      <c r="R127" s="57">
        <f>IF(ISBLANK(P124),"",SUM(R125:R126))</f>
        <v>1</v>
      </c>
      <c r="S127" s="55" t="str">
        <f>IF(ISBLANK(S124),"",SUM(S125:S126))</f>
        <v/>
      </c>
      <c r="T127" s="56" t="s">
        <v>20</v>
      </c>
      <c r="U127" s="57" t="str">
        <f>IF(ISBLANK(S124),"",SUM(U125:U126))</f>
        <v/>
      </c>
      <c r="V127" s="55">
        <f>IF(ISBLANK(V124),"",SUM(V125:V126))</f>
        <v>2</v>
      </c>
      <c r="W127" s="56" t="s">
        <v>20</v>
      </c>
      <c r="X127" s="57">
        <f>IF(ISBLANK(V124),"",SUM(X125:X126))</f>
        <v>0</v>
      </c>
      <c r="Y127" s="55" t="str">
        <f>IF(ISBLANK(Y124),"",SUM(Y125:Y126))</f>
        <v/>
      </c>
      <c r="Z127" s="56" t="s">
        <v>20</v>
      </c>
      <c r="AA127" s="57" t="str">
        <f>IF(ISBLANK(Y124),"",SUM(AA125:AA126))</f>
        <v/>
      </c>
      <c r="AB127" s="52"/>
      <c r="AC127" s="53"/>
      <c r="AD127" s="53"/>
      <c r="AE127" s="53"/>
      <c r="AF127" s="53"/>
      <c r="AG127" s="54"/>
      <c r="AH127" s="55">
        <f>IF(ISBLANK(AH124),"",SUM(AH125:AH126))</f>
        <v>2</v>
      </c>
      <c r="AI127" s="56" t="s">
        <v>20</v>
      </c>
      <c r="AJ127" s="57">
        <f>IF(ISBLANK(AH124),"",SUM(AJ125:AJ126))</f>
        <v>1</v>
      </c>
      <c r="AK127" s="55" t="str">
        <f>IF(ISBLANK(AK124),"",SUM(AK125:AK126))</f>
        <v/>
      </c>
      <c r="AL127" s="56" t="s">
        <v>20</v>
      </c>
      <c r="AM127" s="57" t="str">
        <f>IF(ISBLANK(AK124),"",SUM(AM125:AM126))</f>
        <v/>
      </c>
      <c r="AN127" s="55">
        <f>IF(ISBLANK(AN124),"",SUM(AN125:AN126))</f>
        <v>4</v>
      </c>
      <c r="AO127" s="56" t="s">
        <v>20</v>
      </c>
      <c r="AP127" s="57">
        <f>IF(ISBLANK(AN124),"",SUM(AP125:AP126))</f>
        <v>1</v>
      </c>
      <c r="AQ127" s="55" t="str">
        <f>IF(ISBLANK(AQ124),"",SUM(AQ125:AQ126))</f>
        <v/>
      </c>
      <c r="AR127" s="56" t="s">
        <v>20</v>
      </c>
      <c r="AS127" s="57" t="str">
        <f>IF(ISBLANK(AQ124),"",SUM(AS125:AS126))</f>
        <v/>
      </c>
      <c r="AT127" s="55">
        <f>IF(ISBLANK(AT124),"",SUM(AT125:AT126))</f>
        <v>3</v>
      </c>
      <c r="AU127" s="56" t="s">
        <v>20</v>
      </c>
      <c r="AV127" s="57">
        <f>IF(ISBLANK(AT124),"",SUM(AV125:AV126))</f>
        <v>3</v>
      </c>
      <c r="AW127" s="55" t="str">
        <f>IF(ISBLANK(AW124),"",SUM(AW125:AW126))</f>
        <v/>
      </c>
      <c r="AX127" s="56" t="s">
        <v>20</v>
      </c>
      <c r="AY127" s="57" t="str">
        <f>IF(ISBLANK(AW124),"",SUM(AY125:AY126))</f>
        <v/>
      </c>
      <c r="AZ127" s="55">
        <f>IF(ISBLANK(AZ124),"",SUM(AZ125:AZ126))</f>
        <v>10</v>
      </c>
      <c r="BA127" s="56" t="s">
        <v>20</v>
      </c>
      <c r="BB127" s="57">
        <f>IF(ISBLANK(AZ124),"",SUM(BB125:BB126))</f>
        <v>0</v>
      </c>
      <c r="BC127" s="55">
        <f>IF(ISBLANK(BC124),"",SUM(BC125:BC126))</f>
        <v>6</v>
      </c>
      <c r="BD127" s="56" t="s">
        <v>20</v>
      </c>
      <c r="BE127" s="57">
        <f>IF(ISBLANK(BC124),"",SUM(BE125:BE126))</f>
        <v>1</v>
      </c>
      <c r="BF127" s="90"/>
      <c r="BG127" s="91"/>
      <c r="BH127" s="96"/>
      <c r="BI127" s="97"/>
      <c r="BJ127" s="96"/>
      <c r="BK127" s="97"/>
      <c r="BL127" s="96"/>
      <c r="BM127" s="97"/>
      <c r="BN127" s="96"/>
      <c r="BO127" s="97"/>
      <c r="BP127" s="96"/>
      <c r="BQ127" s="97"/>
      <c r="BR127" s="96"/>
      <c r="BS127" s="97"/>
      <c r="BT127" s="117"/>
      <c r="BU127" s="118"/>
      <c r="BV127" s="104"/>
      <c r="BW127" s="105"/>
      <c r="BX127" s="106"/>
      <c r="BY127" s="84"/>
      <c r="CA127" s="77"/>
      <c r="CG127" s="76"/>
    </row>
    <row r="128" spans="1:85" s="69" customFormat="1" ht="18" customHeight="1" x14ac:dyDescent="0.15">
      <c r="A128" s="129">
        <f>BV128</f>
        <v>4</v>
      </c>
      <c r="B128" s="130">
        <v>5</v>
      </c>
      <c r="C128" s="131" t="s">
        <v>45</v>
      </c>
      <c r="D128" s="132"/>
      <c r="E128" s="132"/>
      <c r="F128" s="132"/>
      <c r="G128" s="132"/>
      <c r="H128" s="132"/>
      <c r="I128" s="133"/>
      <c r="J128" s="121" t="s">
        <v>89</v>
      </c>
      <c r="K128" s="122"/>
      <c r="L128" s="125"/>
      <c r="M128" s="121"/>
      <c r="N128" s="122"/>
      <c r="O128" s="125"/>
      <c r="P128" s="121" t="s">
        <v>148</v>
      </c>
      <c r="Q128" s="122"/>
      <c r="R128" s="125"/>
      <c r="S128" s="121"/>
      <c r="T128" s="122"/>
      <c r="U128" s="125"/>
      <c r="V128" s="121" t="s">
        <v>72</v>
      </c>
      <c r="W128" s="122"/>
      <c r="X128" s="125"/>
      <c r="Y128" s="121" t="s">
        <v>179</v>
      </c>
      <c r="Z128" s="122"/>
      <c r="AA128" s="125"/>
      <c r="AB128" s="121" t="s">
        <v>134</v>
      </c>
      <c r="AC128" s="122"/>
      <c r="AD128" s="125"/>
      <c r="AE128" s="121"/>
      <c r="AF128" s="122"/>
      <c r="AG128" s="125"/>
      <c r="AH128" s="38"/>
      <c r="AI128" s="39"/>
      <c r="AJ128" s="39"/>
      <c r="AK128" s="39"/>
      <c r="AL128" s="39"/>
      <c r="AM128" s="40"/>
      <c r="AN128" s="126" t="s">
        <v>68</v>
      </c>
      <c r="AO128" s="127"/>
      <c r="AP128" s="128"/>
      <c r="AQ128" s="121"/>
      <c r="AR128" s="122"/>
      <c r="AS128" s="125"/>
      <c r="AT128" s="126" t="s">
        <v>126</v>
      </c>
      <c r="AU128" s="127"/>
      <c r="AV128" s="128"/>
      <c r="AW128" s="121" t="s">
        <v>174</v>
      </c>
      <c r="AX128" s="122"/>
      <c r="AY128" s="125"/>
      <c r="AZ128" s="126" t="s">
        <v>160</v>
      </c>
      <c r="BA128" s="127"/>
      <c r="BB128" s="128"/>
      <c r="BC128" s="121"/>
      <c r="BD128" s="122"/>
      <c r="BE128" s="125"/>
      <c r="BF128" s="86">
        <f>SUM(BH128:BM131)</f>
        <v>9</v>
      </c>
      <c r="BG128" s="87"/>
      <c r="BH128" s="92">
        <f>COUNTIF(J128:BE128,"○")</f>
        <v>4</v>
      </c>
      <c r="BI128" s="93"/>
      <c r="BJ128" s="92">
        <f>COUNTIF(J128:BE128,"△")</f>
        <v>0</v>
      </c>
      <c r="BK128" s="93"/>
      <c r="BL128" s="92">
        <f>COUNTIF(J128:BE128,"●")</f>
        <v>5</v>
      </c>
      <c r="BM128" s="93"/>
      <c r="BN128" s="92">
        <f>BH128*3+BJ128*1</f>
        <v>12</v>
      </c>
      <c r="BO128" s="93"/>
      <c r="BP128" s="92">
        <f>SUM(J131,P131,V131,AB131,M131,S131,Y131,AE131,AH131,AK131,AZ131,BC131,AN131,AQ131,AT131,AW131)</f>
        <v>18</v>
      </c>
      <c r="BQ128" s="93"/>
      <c r="BR128" s="92">
        <f>SUM(L131,R131,X131,AD131,O131,U131,AA131,AG131,AJ131,AM131,BB131,BE131,AP131,AS131,AV131,AY131)</f>
        <v>24</v>
      </c>
      <c r="BS128" s="93"/>
      <c r="BT128" s="113">
        <f>BP128-BR128</f>
        <v>-6</v>
      </c>
      <c r="BU128" s="114"/>
      <c r="BV128" s="98">
        <f t="shared" ref="BV128" si="3">IF(ISBLANK(B128),"",RANK(BY128,$BY$112:$BY$143) )</f>
        <v>4</v>
      </c>
      <c r="BW128" s="99"/>
      <c r="BX128" s="100"/>
      <c r="BY128" s="84">
        <f>BN128*10000+BT128*100+BP128</f>
        <v>119418</v>
      </c>
      <c r="CA128" s="77"/>
      <c r="CG128" s="76"/>
    </row>
    <row r="129" spans="1:85" s="69" customFormat="1" ht="10.5" customHeight="1" x14ac:dyDescent="0.15">
      <c r="A129" s="129"/>
      <c r="B129" s="130"/>
      <c r="C129" s="134"/>
      <c r="D129" s="135"/>
      <c r="E129" s="135"/>
      <c r="F129" s="135"/>
      <c r="G129" s="135"/>
      <c r="H129" s="135"/>
      <c r="I129" s="136"/>
      <c r="J129" s="58">
        <f>IF(ISBLANK(J128),"",AJ113)</f>
        <v>0</v>
      </c>
      <c r="K129" s="59" t="s">
        <v>18</v>
      </c>
      <c r="L129" s="60">
        <f>IF(ISBLANK(J128),"",AH113)</f>
        <v>5</v>
      </c>
      <c r="M129" s="58" t="str">
        <f>IF(ISBLANK(M128),"",AM113)</f>
        <v/>
      </c>
      <c r="N129" s="59" t="s">
        <v>18</v>
      </c>
      <c r="O129" s="60" t="str">
        <f>IF(ISBLANK(M128),"",AK113)</f>
        <v/>
      </c>
      <c r="P129" s="58">
        <f>IF(ISBLANK(P128),"",AJ117)</f>
        <v>1</v>
      </c>
      <c r="Q129" s="59" t="s">
        <v>18</v>
      </c>
      <c r="R129" s="60">
        <f>IF(ISBLANK(P128),"",AH117)</f>
        <v>0</v>
      </c>
      <c r="S129" s="58" t="str">
        <f>IF(ISBLANK(S128),"",AM117)</f>
        <v/>
      </c>
      <c r="T129" s="59" t="s">
        <v>18</v>
      </c>
      <c r="U129" s="60" t="str">
        <f>IF(ISBLANK(S128),"",AK117)</f>
        <v/>
      </c>
      <c r="V129" s="58">
        <f>IF(ISBLANK(V128),"",AJ121)</f>
        <v>0</v>
      </c>
      <c r="W129" s="59" t="s">
        <v>18</v>
      </c>
      <c r="X129" s="60">
        <f>IF(ISBLANK(V128),"",AH121)</f>
        <v>2</v>
      </c>
      <c r="Y129" s="58">
        <f>IF(ISBLANK(Y128),"",AM121)</f>
        <v>1</v>
      </c>
      <c r="Z129" s="59" t="s">
        <v>18</v>
      </c>
      <c r="AA129" s="60">
        <f>IF(ISBLANK(Y128),"",AK121)</f>
        <v>0</v>
      </c>
      <c r="AB129" s="58">
        <f>IF(ISBLANK(AB128),"",AJ125)</f>
        <v>0</v>
      </c>
      <c r="AC129" s="59" t="s">
        <v>18</v>
      </c>
      <c r="AD129" s="60">
        <f>IF(ISBLANK(AB128),"",AH125)</f>
        <v>1</v>
      </c>
      <c r="AE129" s="58" t="str">
        <f>IF(ISBLANK(AE128),"",AM125)</f>
        <v/>
      </c>
      <c r="AF129" s="59" t="s">
        <v>18</v>
      </c>
      <c r="AG129" s="60" t="str">
        <f>IF(ISBLANK(AE128),"",AK125)</f>
        <v/>
      </c>
      <c r="AH129" s="44"/>
      <c r="AI129" s="45"/>
      <c r="AJ129" s="45"/>
      <c r="AK129" s="45"/>
      <c r="AL129" s="45"/>
      <c r="AM129" s="46"/>
      <c r="AN129" s="72">
        <v>1</v>
      </c>
      <c r="AO129" s="71" t="s">
        <v>18</v>
      </c>
      <c r="AP129" s="73">
        <v>0</v>
      </c>
      <c r="AQ129" s="47"/>
      <c r="AR129" s="48" t="s">
        <v>18</v>
      </c>
      <c r="AS129" s="49"/>
      <c r="AT129" s="72">
        <v>2</v>
      </c>
      <c r="AU129" s="71" t="s">
        <v>18</v>
      </c>
      <c r="AV129" s="73">
        <v>0</v>
      </c>
      <c r="AW129" s="47">
        <v>2</v>
      </c>
      <c r="AX129" s="48" t="s">
        <v>18</v>
      </c>
      <c r="AY129" s="49">
        <v>1</v>
      </c>
      <c r="AZ129" s="72">
        <v>1</v>
      </c>
      <c r="BA129" s="71" t="s">
        <v>18</v>
      </c>
      <c r="BB129" s="73">
        <v>0</v>
      </c>
      <c r="BC129" s="47"/>
      <c r="BD129" s="48" t="s">
        <v>18</v>
      </c>
      <c r="BE129" s="49"/>
      <c r="BF129" s="88"/>
      <c r="BG129" s="89"/>
      <c r="BH129" s="94"/>
      <c r="BI129" s="95"/>
      <c r="BJ129" s="94"/>
      <c r="BK129" s="95"/>
      <c r="BL129" s="94"/>
      <c r="BM129" s="95"/>
      <c r="BN129" s="94"/>
      <c r="BO129" s="95"/>
      <c r="BP129" s="94"/>
      <c r="BQ129" s="95"/>
      <c r="BR129" s="94"/>
      <c r="BS129" s="95"/>
      <c r="BT129" s="115"/>
      <c r="BU129" s="116"/>
      <c r="BV129" s="101"/>
      <c r="BW129" s="102"/>
      <c r="BX129" s="103"/>
      <c r="BY129" s="84"/>
      <c r="CA129" s="77"/>
      <c r="CG129" s="76"/>
    </row>
    <row r="130" spans="1:85" s="69" customFormat="1" ht="10.5" customHeight="1" x14ac:dyDescent="0.15">
      <c r="A130" s="129"/>
      <c r="B130" s="130"/>
      <c r="C130" s="134"/>
      <c r="D130" s="135"/>
      <c r="E130" s="135"/>
      <c r="F130" s="135"/>
      <c r="G130" s="135"/>
      <c r="H130" s="135"/>
      <c r="I130" s="136"/>
      <c r="J130" s="58">
        <f>IF(ISBLANK(J128),"",AJ114)</f>
        <v>0</v>
      </c>
      <c r="K130" s="59" t="s">
        <v>19</v>
      </c>
      <c r="L130" s="60">
        <f>IF(ISBLANK(J128),"",AH114)</f>
        <v>3</v>
      </c>
      <c r="M130" s="58" t="str">
        <f>IF(ISBLANK(M128),"",AM114)</f>
        <v/>
      </c>
      <c r="N130" s="59" t="s">
        <v>19</v>
      </c>
      <c r="O130" s="60" t="str">
        <f>IF(ISBLANK(M128),"",AK114)</f>
        <v/>
      </c>
      <c r="P130" s="58">
        <f>IF(ISBLANK(P128),"",AJ118)</f>
        <v>3</v>
      </c>
      <c r="Q130" s="59" t="s">
        <v>19</v>
      </c>
      <c r="R130" s="60">
        <f>IF(ISBLANK(P128),"",AH118)</f>
        <v>1</v>
      </c>
      <c r="S130" s="58" t="str">
        <f>IF(ISBLANK(S128),"",AM118)</f>
        <v/>
      </c>
      <c r="T130" s="59" t="s">
        <v>19</v>
      </c>
      <c r="U130" s="60" t="str">
        <f>IF(ISBLANK(S128),"",AK118)</f>
        <v/>
      </c>
      <c r="V130" s="58">
        <f>IF(ISBLANK(V128),"",AJ122)</f>
        <v>0</v>
      </c>
      <c r="W130" s="59" t="s">
        <v>19</v>
      </c>
      <c r="X130" s="60">
        <f>IF(ISBLANK(V128),"",AH122)</f>
        <v>0</v>
      </c>
      <c r="Y130" s="58">
        <f>IF(ISBLANK(Y128),"",AM122)</f>
        <v>1</v>
      </c>
      <c r="Z130" s="59" t="s">
        <v>19</v>
      </c>
      <c r="AA130" s="60">
        <f>IF(ISBLANK(Y128),"",AK122)</f>
        <v>4</v>
      </c>
      <c r="AB130" s="58">
        <f>IF(ISBLANK(AB128),"",AJ126)</f>
        <v>1</v>
      </c>
      <c r="AC130" s="59" t="s">
        <v>19</v>
      </c>
      <c r="AD130" s="60">
        <f>IF(ISBLANK(AB128),"",AH126)</f>
        <v>1</v>
      </c>
      <c r="AE130" s="58" t="str">
        <f>IF(ISBLANK(AE128),"",AM126)</f>
        <v/>
      </c>
      <c r="AF130" s="59" t="s">
        <v>19</v>
      </c>
      <c r="AG130" s="60" t="str">
        <f>IF(ISBLANK(AE128),"",AK126)</f>
        <v/>
      </c>
      <c r="AH130" s="44"/>
      <c r="AI130" s="45"/>
      <c r="AJ130" s="45"/>
      <c r="AK130" s="45"/>
      <c r="AL130" s="45"/>
      <c r="AM130" s="46"/>
      <c r="AN130" s="70">
        <v>2</v>
      </c>
      <c r="AO130" s="71" t="s">
        <v>19</v>
      </c>
      <c r="AP130" s="74">
        <v>2</v>
      </c>
      <c r="AQ130" s="50"/>
      <c r="AR130" s="48" t="s">
        <v>19</v>
      </c>
      <c r="AS130" s="51"/>
      <c r="AT130" s="70">
        <v>0</v>
      </c>
      <c r="AU130" s="71" t="s">
        <v>19</v>
      </c>
      <c r="AV130" s="74">
        <v>1</v>
      </c>
      <c r="AW130" s="50">
        <v>0</v>
      </c>
      <c r="AX130" s="48" t="s">
        <v>19</v>
      </c>
      <c r="AY130" s="51">
        <v>2</v>
      </c>
      <c r="AZ130" s="70">
        <v>3</v>
      </c>
      <c r="BA130" s="71" t="s">
        <v>19</v>
      </c>
      <c r="BB130" s="74">
        <v>1</v>
      </c>
      <c r="BC130" s="50"/>
      <c r="BD130" s="48" t="s">
        <v>19</v>
      </c>
      <c r="BE130" s="51"/>
      <c r="BF130" s="88"/>
      <c r="BG130" s="89"/>
      <c r="BH130" s="94"/>
      <c r="BI130" s="95"/>
      <c r="BJ130" s="94"/>
      <c r="BK130" s="95"/>
      <c r="BL130" s="94"/>
      <c r="BM130" s="95"/>
      <c r="BN130" s="94"/>
      <c r="BO130" s="95"/>
      <c r="BP130" s="94"/>
      <c r="BQ130" s="95"/>
      <c r="BR130" s="94"/>
      <c r="BS130" s="95"/>
      <c r="BT130" s="115"/>
      <c r="BU130" s="116"/>
      <c r="BV130" s="101"/>
      <c r="BW130" s="102"/>
      <c r="BX130" s="103"/>
      <c r="BY130" s="84"/>
      <c r="CA130" s="77"/>
      <c r="CG130" s="76"/>
    </row>
    <row r="131" spans="1:85" s="69" customFormat="1" ht="10.5" customHeight="1" x14ac:dyDescent="0.15">
      <c r="A131" s="129"/>
      <c r="B131" s="130"/>
      <c r="C131" s="137"/>
      <c r="D131" s="138"/>
      <c r="E131" s="138"/>
      <c r="F131" s="138"/>
      <c r="G131" s="138"/>
      <c r="H131" s="138"/>
      <c r="I131" s="139"/>
      <c r="J131" s="55">
        <f>IF(ISBLANK(J128),"",SUM(J129:J130))</f>
        <v>0</v>
      </c>
      <c r="K131" s="56" t="s">
        <v>20</v>
      </c>
      <c r="L131" s="57">
        <f>IF(ISBLANK(J128),"",SUM(L129:L130))</f>
        <v>8</v>
      </c>
      <c r="M131" s="55" t="str">
        <f>IF(ISBLANK(M128),"",SUM(M129:M130))</f>
        <v/>
      </c>
      <c r="N131" s="56" t="s">
        <v>20</v>
      </c>
      <c r="O131" s="57" t="str">
        <f>IF(ISBLANK(M128),"",SUM(O129:O130))</f>
        <v/>
      </c>
      <c r="P131" s="55">
        <f>IF(ISBLANK(P128),"",SUM(P129:P130))</f>
        <v>4</v>
      </c>
      <c r="Q131" s="56" t="s">
        <v>20</v>
      </c>
      <c r="R131" s="57">
        <f>IF(ISBLANK(P128),"",SUM(R129:R130))</f>
        <v>1</v>
      </c>
      <c r="S131" s="55" t="str">
        <f>IF(ISBLANK(S128),"",SUM(S129:S130))</f>
        <v/>
      </c>
      <c r="T131" s="56" t="s">
        <v>20</v>
      </c>
      <c r="U131" s="57" t="str">
        <f>IF(ISBLANK(S128),"",SUM(U129:U130))</f>
        <v/>
      </c>
      <c r="V131" s="55">
        <f>IF(ISBLANK(V128),"",SUM(V129:V130))</f>
        <v>0</v>
      </c>
      <c r="W131" s="56" t="s">
        <v>20</v>
      </c>
      <c r="X131" s="57">
        <f>IF(ISBLANK(V128),"",SUM(X129:X130))</f>
        <v>2</v>
      </c>
      <c r="Y131" s="55">
        <f>IF(ISBLANK(Y128),"",SUM(Y129:Y130))</f>
        <v>2</v>
      </c>
      <c r="Z131" s="56" t="s">
        <v>20</v>
      </c>
      <c r="AA131" s="57">
        <f>IF(ISBLANK(Y128),"",SUM(AA129:AA130))</f>
        <v>4</v>
      </c>
      <c r="AB131" s="55">
        <f>IF(ISBLANK(AB128),"",SUM(AB129:AB130))</f>
        <v>1</v>
      </c>
      <c r="AC131" s="56" t="s">
        <v>20</v>
      </c>
      <c r="AD131" s="57">
        <f>IF(ISBLANK(AB128),"",SUM(AD129:AD130))</f>
        <v>2</v>
      </c>
      <c r="AE131" s="55" t="str">
        <f>IF(ISBLANK(AE128),"",SUM(AE129:AE130))</f>
        <v/>
      </c>
      <c r="AF131" s="56" t="s">
        <v>20</v>
      </c>
      <c r="AG131" s="57" t="str">
        <f>IF(ISBLANK(AE128),"",SUM(AG129:AG130))</f>
        <v/>
      </c>
      <c r="AH131" s="52"/>
      <c r="AI131" s="53"/>
      <c r="AJ131" s="53"/>
      <c r="AK131" s="53"/>
      <c r="AL131" s="53"/>
      <c r="AM131" s="54"/>
      <c r="AN131" s="55">
        <f>IF(ISBLANK(AN128),"",SUM(AN129:AN130))</f>
        <v>3</v>
      </c>
      <c r="AO131" s="56" t="s">
        <v>20</v>
      </c>
      <c r="AP131" s="57">
        <f>IF(ISBLANK(AN128),"",SUM(AP129:AP130))</f>
        <v>2</v>
      </c>
      <c r="AQ131" s="55" t="str">
        <f>IF(ISBLANK(AQ128),"",SUM(AQ129:AQ130))</f>
        <v/>
      </c>
      <c r="AR131" s="56" t="s">
        <v>20</v>
      </c>
      <c r="AS131" s="57" t="str">
        <f>IF(ISBLANK(AQ128),"",SUM(AS129:AS130))</f>
        <v/>
      </c>
      <c r="AT131" s="55">
        <f>IF(ISBLANK(AT128),"",SUM(AT129:AT130))</f>
        <v>2</v>
      </c>
      <c r="AU131" s="56" t="s">
        <v>20</v>
      </c>
      <c r="AV131" s="57">
        <f>IF(ISBLANK(AT128),"",SUM(AV129:AV130))</f>
        <v>1</v>
      </c>
      <c r="AW131" s="55">
        <f>IF(ISBLANK(AW128),"",SUM(AW129:AW130))</f>
        <v>2</v>
      </c>
      <c r="AX131" s="56" t="s">
        <v>20</v>
      </c>
      <c r="AY131" s="57">
        <f>IF(ISBLANK(AW128),"",SUM(AY129:AY130))</f>
        <v>3</v>
      </c>
      <c r="AZ131" s="55">
        <f>IF(ISBLANK(AZ128),"",SUM(AZ129:AZ130))</f>
        <v>4</v>
      </c>
      <c r="BA131" s="56" t="s">
        <v>20</v>
      </c>
      <c r="BB131" s="57">
        <f>IF(ISBLANK(AZ128),"",SUM(BB129:BB130))</f>
        <v>1</v>
      </c>
      <c r="BC131" s="55" t="str">
        <f>IF(ISBLANK(BC128),"",SUM(BC129:BC130))</f>
        <v/>
      </c>
      <c r="BD131" s="56" t="s">
        <v>20</v>
      </c>
      <c r="BE131" s="57" t="str">
        <f>IF(ISBLANK(BC128),"",SUM(BE129:BE130))</f>
        <v/>
      </c>
      <c r="BF131" s="90"/>
      <c r="BG131" s="91"/>
      <c r="BH131" s="96"/>
      <c r="BI131" s="97"/>
      <c r="BJ131" s="96"/>
      <c r="BK131" s="97"/>
      <c r="BL131" s="96"/>
      <c r="BM131" s="97"/>
      <c r="BN131" s="96"/>
      <c r="BO131" s="97"/>
      <c r="BP131" s="96"/>
      <c r="BQ131" s="97"/>
      <c r="BR131" s="96"/>
      <c r="BS131" s="97"/>
      <c r="BT131" s="117"/>
      <c r="BU131" s="118"/>
      <c r="BV131" s="104"/>
      <c r="BW131" s="105"/>
      <c r="BX131" s="106"/>
      <c r="BY131" s="84"/>
      <c r="CA131" s="77"/>
      <c r="CG131" s="76"/>
    </row>
    <row r="132" spans="1:85" s="69" customFormat="1" ht="18" customHeight="1" x14ac:dyDescent="0.15">
      <c r="A132" s="129">
        <f>BV132</f>
        <v>8</v>
      </c>
      <c r="B132" s="130">
        <v>6</v>
      </c>
      <c r="C132" s="131" t="s">
        <v>51</v>
      </c>
      <c r="D132" s="132"/>
      <c r="E132" s="132"/>
      <c r="F132" s="132"/>
      <c r="G132" s="132"/>
      <c r="H132" s="132"/>
      <c r="I132" s="133"/>
      <c r="J132" s="121" t="s">
        <v>138</v>
      </c>
      <c r="K132" s="122"/>
      <c r="L132" s="125"/>
      <c r="M132" s="121" t="s">
        <v>162</v>
      </c>
      <c r="N132" s="122"/>
      <c r="O132" s="125"/>
      <c r="P132" s="121" t="s">
        <v>72</v>
      </c>
      <c r="Q132" s="122"/>
      <c r="R132" s="125"/>
      <c r="S132" s="121"/>
      <c r="T132" s="122"/>
      <c r="U132" s="125"/>
      <c r="V132" s="121" t="s">
        <v>79</v>
      </c>
      <c r="W132" s="122"/>
      <c r="X132" s="125"/>
      <c r="Y132" s="121"/>
      <c r="Z132" s="122"/>
      <c r="AA132" s="125"/>
      <c r="AB132" s="121" t="s">
        <v>119</v>
      </c>
      <c r="AC132" s="122"/>
      <c r="AD132" s="125"/>
      <c r="AE132" s="121"/>
      <c r="AF132" s="122"/>
      <c r="AG132" s="125"/>
      <c r="AH132" s="121" t="s">
        <v>67</v>
      </c>
      <c r="AI132" s="122"/>
      <c r="AJ132" s="125"/>
      <c r="AK132" s="121"/>
      <c r="AL132" s="122"/>
      <c r="AM132" s="125"/>
      <c r="AN132" s="38"/>
      <c r="AO132" s="39"/>
      <c r="AP132" s="39"/>
      <c r="AQ132" s="39"/>
      <c r="AR132" s="39"/>
      <c r="AS132" s="40"/>
      <c r="AT132" s="126" t="s">
        <v>113</v>
      </c>
      <c r="AU132" s="127"/>
      <c r="AV132" s="128"/>
      <c r="AW132" s="121"/>
      <c r="AX132" s="122"/>
      <c r="AY132" s="125"/>
      <c r="AZ132" s="126" t="s">
        <v>103</v>
      </c>
      <c r="BA132" s="127"/>
      <c r="BB132" s="128"/>
      <c r="BC132" s="121"/>
      <c r="BD132" s="122"/>
      <c r="BE132" s="125"/>
      <c r="BF132" s="86">
        <f>SUM(BH132:BM135)</f>
        <v>8</v>
      </c>
      <c r="BG132" s="87"/>
      <c r="BH132" s="92">
        <f>COUNTIF(J132:BE132,"○")</f>
        <v>0</v>
      </c>
      <c r="BI132" s="93"/>
      <c r="BJ132" s="92">
        <f>COUNTIF(J132:BE132,"△")</f>
        <v>0</v>
      </c>
      <c r="BK132" s="93"/>
      <c r="BL132" s="92">
        <f>COUNTIF(J132:BE132,"●")</f>
        <v>8</v>
      </c>
      <c r="BM132" s="93"/>
      <c r="BN132" s="92">
        <f>BH132*3+BJ132*1</f>
        <v>0</v>
      </c>
      <c r="BO132" s="93"/>
      <c r="BP132" s="92">
        <f>SUM(J135,P135,V135,AB135,M135,S135,Y135,AE135,AH135,AK135,AZ135,BC135,AN135,AQ135,AT135,AW135)</f>
        <v>4</v>
      </c>
      <c r="BQ132" s="93"/>
      <c r="BR132" s="92">
        <f>SUM(L135,R135,X135,AD135,O135,U135,AA135,AG135,AJ135,AM135,BB135,BE135,AP135,AS135,AV135,AY135)</f>
        <v>56</v>
      </c>
      <c r="BS132" s="93"/>
      <c r="BT132" s="113">
        <f>BP132-BR132</f>
        <v>-52</v>
      </c>
      <c r="BU132" s="114"/>
      <c r="BV132" s="98">
        <f t="shared" ref="BV132" si="4">IF(ISBLANK(B132),"",RANK(BY132,$BY$112:$BY$143) )</f>
        <v>8</v>
      </c>
      <c r="BW132" s="99"/>
      <c r="BX132" s="100"/>
      <c r="BY132" s="84">
        <f>BN132*10000+BT132*100+BP132</f>
        <v>-5196</v>
      </c>
      <c r="CA132" s="77"/>
      <c r="CG132" s="76"/>
    </row>
    <row r="133" spans="1:85" s="69" customFormat="1" ht="10.5" customHeight="1" x14ac:dyDescent="0.15">
      <c r="A133" s="129"/>
      <c r="B133" s="130"/>
      <c r="C133" s="134"/>
      <c r="D133" s="135"/>
      <c r="E133" s="135"/>
      <c r="F133" s="135"/>
      <c r="G133" s="135"/>
      <c r="H133" s="135"/>
      <c r="I133" s="136"/>
      <c r="J133" s="58">
        <f>IF(ISBLANK(J132),"",AP113)</f>
        <v>0</v>
      </c>
      <c r="K133" s="59" t="s">
        <v>18</v>
      </c>
      <c r="L133" s="60">
        <f>IF(ISBLANK(J132),"",AN113)</f>
        <v>6</v>
      </c>
      <c r="M133" s="58">
        <f>IF(ISBLANK(M132),"",AS113)</f>
        <v>0</v>
      </c>
      <c r="N133" s="59" t="s">
        <v>18</v>
      </c>
      <c r="O133" s="60">
        <f>IF(ISBLANK(M132),"",AQ113)</f>
        <v>3</v>
      </c>
      <c r="P133" s="58">
        <f>IF(ISBLANK(P132),"",AP117)</f>
        <v>0</v>
      </c>
      <c r="Q133" s="59" t="s">
        <v>18</v>
      </c>
      <c r="R133" s="60">
        <f>IF(ISBLANK(P132),"",AN117)</f>
        <v>3</v>
      </c>
      <c r="S133" s="58" t="str">
        <f>IF(ISBLANK(S132),"",AS117)</f>
        <v/>
      </c>
      <c r="T133" s="59" t="s">
        <v>18</v>
      </c>
      <c r="U133" s="60" t="str">
        <f>IF(ISBLANK(S132),"",AQ117)</f>
        <v/>
      </c>
      <c r="V133" s="58">
        <f>IF(ISBLANK(V132),"",AP121)</f>
        <v>0</v>
      </c>
      <c r="W133" s="59" t="s">
        <v>18</v>
      </c>
      <c r="X133" s="60">
        <f>IF(ISBLANK(V132),"",AN121)</f>
        <v>3</v>
      </c>
      <c r="Y133" s="58" t="str">
        <f>IF(ISBLANK(Y132),"",AS121)</f>
        <v/>
      </c>
      <c r="Z133" s="59" t="s">
        <v>18</v>
      </c>
      <c r="AA133" s="60" t="str">
        <f>IF(ISBLANK(Y132),"",AQ121)</f>
        <v/>
      </c>
      <c r="AB133" s="58">
        <f>IF(ISBLANK(AB132),"",AP125)</f>
        <v>1</v>
      </c>
      <c r="AC133" s="59" t="s">
        <v>18</v>
      </c>
      <c r="AD133" s="60">
        <f>IF(ISBLANK(AB132),"",AN125)</f>
        <v>1</v>
      </c>
      <c r="AE133" s="58" t="str">
        <f>IF(ISBLANK(AE132),"",AS125)</f>
        <v/>
      </c>
      <c r="AF133" s="59" t="s">
        <v>18</v>
      </c>
      <c r="AG133" s="60" t="str">
        <f>IF(ISBLANK(AE132),"",AQ125)</f>
        <v/>
      </c>
      <c r="AH133" s="58">
        <f>IF(ISBLANK(AH132),"",AP129)</f>
        <v>0</v>
      </c>
      <c r="AI133" s="59" t="s">
        <v>18</v>
      </c>
      <c r="AJ133" s="60">
        <f>IF(ISBLANK(AH132),"",AN129)</f>
        <v>1</v>
      </c>
      <c r="AK133" s="58" t="str">
        <f>IF(ISBLANK(AK132),"",AS129)</f>
        <v/>
      </c>
      <c r="AL133" s="59" t="s">
        <v>18</v>
      </c>
      <c r="AM133" s="60" t="str">
        <f>IF(ISBLANK(AK132),"",AQ129)</f>
        <v/>
      </c>
      <c r="AN133" s="44"/>
      <c r="AO133" s="45"/>
      <c r="AP133" s="45"/>
      <c r="AQ133" s="45"/>
      <c r="AR133" s="45"/>
      <c r="AS133" s="46"/>
      <c r="AT133" s="72">
        <v>0</v>
      </c>
      <c r="AU133" s="71" t="s">
        <v>18</v>
      </c>
      <c r="AV133" s="73">
        <v>2</v>
      </c>
      <c r="AW133" s="47"/>
      <c r="AX133" s="48" t="s">
        <v>18</v>
      </c>
      <c r="AY133" s="49"/>
      <c r="AZ133" s="72">
        <v>0</v>
      </c>
      <c r="BA133" s="71" t="s">
        <v>18</v>
      </c>
      <c r="BB133" s="73">
        <v>2</v>
      </c>
      <c r="BC133" s="47"/>
      <c r="BD133" s="48" t="s">
        <v>18</v>
      </c>
      <c r="BE133" s="49"/>
      <c r="BF133" s="88"/>
      <c r="BG133" s="89"/>
      <c r="BH133" s="94"/>
      <c r="BI133" s="95"/>
      <c r="BJ133" s="94"/>
      <c r="BK133" s="95"/>
      <c r="BL133" s="94"/>
      <c r="BM133" s="95"/>
      <c r="BN133" s="94"/>
      <c r="BO133" s="95"/>
      <c r="BP133" s="94"/>
      <c r="BQ133" s="95"/>
      <c r="BR133" s="94"/>
      <c r="BS133" s="95"/>
      <c r="BT133" s="115"/>
      <c r="BU133" s="116"/>
      <c r="BV133" s="101"/>
      <c r="BW133" s="102"/>
      <c r="BX133" s="103"/>
      <c r="BY133" s="84"/>
      <c r="CA133" s="77"/>
      <c r="CG133" s="76"/>
    </row>
    <row r="134" spans="1:85" s="69" customFormat="1" ht="10.5" customHeight="1" x14ac:dyDescent="0.15">
      <c r="A134" s="129"/>
      <c r="B134" s="130"/>
      <c r="C134" s="134"/>
      <c r="D134" s="135"/>
      <c r="E134" s="135"/>
      <c r="F134" s="135"/>
      <c r="G134" s="135"/>
      <c r="H134" s="135"/>
      <c r="I134" s="136"/>
      <c r="J134" s="58">
        <f>IF(ISBLANK(J132),"",AP114)</f>
        <v>1</v>
      </c>
      <c r="K134" s="59" t="s">
        <v>19</v>
      </c>
      <c r="L134" s="60">
        <f>IF(ISBLANK(J132),"",AN114)</f>
        <v>9</v>
      </c>
      <c r="M134" s="58">
        <f>IF(ISBLANK(M132),"",AS114)</f>
        <v>0</v>
      </c>
      <c r="N134" s="59" t="s">
        <v>19</v>
      </c>
      <c r="O134" s="60">
        <f>IF(ISBLANK(M132),"",AQ114)</f>
        <v>7</v>
      </c>
      <c r="P134" s="58">
        <f>IF(ISBLANK(P132),"",AP118)</f>
        <v>0</v>
      </c>
      <c r="Q134" s="59" t="s">
        <v>19</v>
      </c>
      <c r="R134" s="60">
        <f>IF(ISBLANK(P132),"",AN118)</f>
        <v>4</v>
      </c>
      <c r="S134" s="58" t="str">
        <f>IF(ISBLANK(S132),"",AS118)</f>
        <v/>
      </c>
      <c r="T134" s="59" t="s">
        <v>19</v>
      </c>
      <c r="U134" s="60" t="str">
        <f>IF(ISBLANK(S132),"",AQ118)</f>
        <v/>
      </c>
      <c r="V134" s="58">
        <f>IF(ISBLANK(V132),"",AP122)</f>
        <v>0</v>
      </c>
      <c r="W134" s="59" t="s">
        <v>19</v>
      </c>
      <c r="X134" s="60">
        <f>IF(ISBLANK(V132),"",AN122)</f>
        <v>9</v>
      </c>
      <c r="Y134" s="58" t="str">
        <f>IF(ISBLANK(Y132),"",AS122)</f>
        <v/>
      </c>
      <c r="Z134" s="59" t="s">
        <v>19</v>
      </c>
      <c r="AA134" s="60" t="str">
        <f>IF(ISBLANK(Y132),"",AQ122)</f>
        <v/>
      </c>
      <c r="AB134" s="58">
        <f>IF(ISBLANK(AB132),"",AP126)</f>
        <v>0</v>
      </c>
      <c r="AC134" s="59" t="s">
        <v>19</v>
      </c>
      <c r="AD134" s="60">
        <f>IF(ISBLANK(AB132),"",AN126)</f>
        <v>3</v>
      </c>
      <c r="AE134" s="58" t="str">
        <f>IF(ISBLANK(AE132),"",AS126)</f>
        <v/>
      </c>
      <c r="AF134" s="59" t="s">
        <v>19</v>
      </c>
      <c r="AG134" s="60" t="str">
        <f>IF(ISBLANK(AE132),"",AQ126)</f>
        <v/>
      </c>
      <c r="AH134" s="58">
        <f>IF(ISBLANK(AH132),"",AP130)</f>
        <v>2</v>
      </c>
      <c r="AI134" s="59" t="s">
        <v>19</v>
      </c>
      <c r="AJ134" s="60">
        <f>IF(ISBLANK(AH132),"",AN130)</f>
        <v>2</v>
      </c>
      <c r="AK134" s="58" t="str">
        <f>IF(ISBLANK(AK132),"",AS130)</f>
        <v/>
      </c>
      <c r="AL134" s="59" t="s">
        <v>19</v>
      </c>
      <c r="AM134" s="60" t="str">
        <f>IF(ISBLANK(AK132),"",AQ130)</f>
        <v/>
      </c>
      <c r="AN134" s="44"/>
      <c r="AO134" s="45"/>
      <c r="AP134" s="45"/>
      <c r="AQ134" s="45"/>
      <c r="AR134" s="45"/>
      <c r="AS134" s="46"/>
      <c r="AT134" s="70">
        <v>0</v>
      </c>
      <c r="AU134" s="71" t="s">
        <v>19</v>
      </c>
      <c r="AV134" s="74">
        <v>0</v>
      </c>
      <c r="AW134" s="50"/>
      <c r="AX134" s="48" t="s">
        <v>19</v>
      </c>
      <c r="AY134" s="51"/>
      <c r="AZ134" s="70">
        <v>0</v>
      </c>
      <c r="BA134" s="71" t="s">
        <v>19</v>
      </c>
      <c r="BB134" s="74">
        <v>1</v>
      </c>
      <c r="BC134" s="50"/>
      <c r="BD134" s="48" t="s">
        <v>19</v>
      </c>
      <c r="BE134" s="51"/>
      <c r="BF134" s="88"/>
      <c r="BG134" s="89"/>
      <c r="BH134" s="94"/>
      <c r="BI134" s="95"/>
      <c r="BJ134" s="94"/>
      <c r="BK134" s="95"/>
      <c r="BL134" s="94"/>
      <c r="BM134" s="95"/>
      <c r="BN134" s="94"/>
      <c r="BO134" s="95"/>
      <c r="BP134" s="94"/>
      <c r="BQ134" s="95"/>
      <c r="BR134" s="94"/>
      <c r="BS134" s="95"/>
      <c r="BT134" s="115"/>
      <c r="BU134" s="116"/>
      <c r="BV134" s="101"/>
      <c r="BW134" s="102"/>
      <c r="BX134" s="103"/>
      <c r="BY134" s="84"/>
      <c r="CA134" s="77"/>
      <c r="CG134" s="76"/>
    </row>
    <row r="135" spans="1:85" s="69" customFormat="1" ht="10.5" customHeight="1" x14ac:dyDescent="0.15">
      <c r="A135" s="129"/>
      <c r="B135" s="130"/>
      <c r="C135" s="137"/>
      <c r="D135" s="138"/>
      <c r="E135" s="138"/>
      <c r="F135" s="138"/>
      <c r="G135" s="138"/>
      <c r="H135" s="138"/>
      <c r="I135" s="139"/>
      <c r="J135" s="55">
        <f>IF(ISBLANK(J132),"",SUM(J133:J134))</f>
        <v>1</v>
      </c>
      <c r="K135" s="56" t="s">
        <v>20</v>
      </c>
      <c r="L135" s="57">
        <f>IF(ISBLANK(J132),"",SUM(L133:L134))</f>
        <v>15</v>
      </c>
      <c r="M135" s="55">
        <f>IF(ISBLANK(M132),"",SUM(M133:M134))</f>
        <v>0</v>
      </c>
      <c r="N135" s="56" t="s">
        <v>20</v>
      </c>
      <c r="O135" s="57">
        <f>IF(ISBLANK(M132),"",SUM(O133:O134))</f>
        <v>10</v>
      </c>
      <c r="P135" s="55">
        <f>IF(ISBLANK(P132),"",SUM(P133:P134))</f>
        <v>0</v>
      </c>
      <c r="Q135" s="56" t="s">
        <v>20</v>
      </c>
      <c r="R135" s="57">
        <f>IF(ISBLANK(P132),"",SUM(R133:R134))</f>
        <v>7</v>
      </c>
      <c r="S135" s="55" t="str">
        <f>IF(ISBLANK(S132),"",SUM(S133:S134))</f>
        <v/>
      </c>
      <c r="T135" s="56" t="s">
        <v>20</v>
      </c>
      <c r="U135" s="57" t="str">
        <f>IF(ISBLANK(S132),"",SUM(U133:U134))</f>
        <v/>
      </c>
      <c r="V135" s="55">
        <f>IF(ISBLANK(V132),"",SUM(V133:V134))</f>
        <v>0</v>
      </c>
      <c r="W135" s="56" t="s">
        <v>20</v>
      </c>
      <c r="X135" s="57">
        <f>IF(ISBLANK(V132),"",SUM(X133:X134))</f>
        <v>12</v>
      </c>
      <c r="Y135" s="55" t="str">
        <f>IF(ISBLANK(Y132),"",SUM(Y133:Y134))</f>
        <v/>
      </c>
      <c r="Z135" s="56" t="s">
        <v>20</v>
      </c>
      <c r="AA135" s="57" t="str">
        <f>IF(ISBLANK(Y132),"",SUM(AA133:AA134))</f>
        <v/>
      </c>
      <c r="AB135" s="55">
        <f>IF(ISBLANK(AB132),"",SUM(AB133:AB134))</f>
        <v>1</v>
      </c>
      <c r="AC135" s="56" t="s">
        <v>20</v>
      </c>
      <c r="AD135" s="57">
        <f>IF(ISBLANK(AB132),"",SUM(AD133:AD134))</f>
        <v>4</v>
      </c>
      <c r="AE135" s="55" t="str">
        <f>IF(ISBLANK(AE132),"",SUM(AE133:AE134))</f>
        <v/>
      </c>
      <c r="AF135" s="56" t="s">
        <v>20</v>
      </c>
      <c r="AG135" s="57" t="str">
        <f>IF(ISBLANK(AE132),"",SUM(AG133:AG134))</f>
        <v/>
      </c>
      <c r="AH135" s="55">
        <f>IF(ISBLANK(AH132),"",SUM(AH133:AH134))</f>
        <v>2</v>
      </c>
      <c r="AI135" s="56" t="s">
        <v>20</v>
      </c>
      <c r="AJ135" s="57">
        <f>IF(ISBLANK(AH132),"",SUM(AJ133:AJ134))</f>
        <v>3</v>
      </c>
      <c r="AK135" s="55" t="str">
        <f>IF(ISBLANK(AK132),"",SUM(AK133:AK134))</f>
        <v/>
      </c>
      <c r="AL135" s="56" t="s">
        <v>20</v>
      </c>
      <c r="AM135" s="57" t="str">
        <f>IF(ISBLANK(AK132),"",SUM(AM133:AM134))</f>
        <v/>
      </c>
      <c r="AN135" s="52"/>
      <c r="AO135" s="53"/>
      <c r="AP135" s="53"/>
      <c r="AQ135" s="53"/>
      <c r="AR135" s="53"/>
      <c r="AS135" s="54"/>
      <c r="AT135" s="55">
        <f>IF(ISBLANK(AT132),"",SUM(AT133:AT134))</f>
        <v>0</v>
      </c>
      <c r="AU135" s="56" t="s">
        <v>20</v>
      </c>
      <c r="AV135" s="57">
        <f>IF(ISBLANK(AT132),"",SUM(AV133:AV134))</f>
        <v>2</v>
      </c>
      <c r="AW135" s="55" t="str">
        <f>IF(ISBLANK(AW132),"",SUM(AW133:AW134))</f>
        <v/>
      </c>
      <c r="AX135" s="56" t="s">
        <v>20</v>
      </c>
      <c r="AY135" s="57" t="str">
        <f>IF(ISBLANK(AW132),"",SUM(AY133:AY134))</f>
        <v/>
      </c>
      <c r="AZ135" s="55">
        <f>IF(ISBLANK(AZ132),"",SUM(AZ133:AZ134))</f>
        <v>0</v>
      </c>
      <c r="BA135" s="56" t="s">
        <v>20</v>
      </c>
      <c r="BB135" s="57">
        <f>IF(ISBLANK(AZ132),"",SUM(BB133:BB134))</f>
        <v>3</v>
      </c>
      <c r="BC135" s="55" t="str">
        <f>IF(ISBLANK(BC132),"",SUM(BC133:BC134))</f>
        <v/>
      </c>
      <c r="BD135" s="56" t="s">
        <v>20</v>
      </c>
      <c r="BE135" s="57" t="str">
        <f>IF(ISBLANK(BC132),"",SUM(BE133:BE134))</f>
        <v/>
      </c>
      <c r="BF135" s="90"/>
      <c r="BG135" s="91"/>
      <c r="BH135" s="96"/>
      <c r="BI135" s="97"/>
      <c r="BJ135" s="96"/>
      <c r="BK135" s="97"/>
      <c r="BL135" s="96"/>
      <c r="BM135" s="97"/>
      <c r="BN135" s="96"/>
      <c r="BO135" s="97"/>
      <c r="BP135" s="96"/>
      <c r="BQ135" s="97"/>
      <c r="BR135" s="96"/>
      <c r="BS135" s="97"/>
      <c r="BT135" s="117"/>
      <c r="BU135" s="118"/>
      <c r="BV135" s="104"/>
      <c r="BW135" s="105"/>
      <c r="BX135" s="106"/>
      <c r="BY135" s="84"/>
      <c r="CA135" s="77"/>
      <c r="CG135" s="76"/>
    </row>
    <row r="136" spans="1:85" s="69" customFormat="1" ht="18" customHeight="1" x14ac:dyDescent="0.15">
      <c r="A136" s="129">
        <f>BV136</f>
        <v>5</v>
      </c>
      <c r="B136" s="130">
        <v>7</v>
      </c>
      <c r="C136" s="131" t="s">
        <v>64</v>
      </c>
      <c r="D136" s="132"/>
      <c r="E136" s="132"/>
      <c r="F136" s="132"/>
      <c r="G136" s="132"/>
      <c r="H136" s="132"/>
      <c r="I136" s="133"/>
      <c r="J136" s="121" t="s">
        <v>95</v>
      </c>
      <c r="K136" s="122"/>
      <c r="L136" s="125"/>
      <c r="M136" s="121"/>
      <c r="N136" s="122"/>
      <c r="O136" s="125"/>
      <c r="P136" s="121" t="s">
        <v>117</v>
      </c>
      <c r="Q136" s="122"/>
      <c r="R136" s="125"/>
      <c r="S136" s="121"/>
      <c r="T136" s="122"/>
      <c r="U136" s="125"/>
      <c r="V136" s="121" t="s">
        <v>158</v>
      </c>
      <c r="W136" s="122"/>
      <c r="X136" s="125"/>
      <c r="Y136" s="121"/>
      <c r="Z136" s="122"/>
      <c r="AA136" s="125"/>
      <c r="AB136" s="121" t="s">
        <v>80</v>
      </c>
      <c r="AC136" s="122"/>
      <c r="AD136" s="125"/>
      <c r="AE136" s="121"/>
      <c r="AF136" s="122"/>
      <c r="AG136" s="125"/>
      <c r="AH136" s="121" t="s">
        <v>127</v>
      </c>
      <c r="AI136" s="122"/>
      <c r="AJ136" s="125"/>
      <c r="AK136" s="121" t="s">
        <v>175</v>
      </c>
      <c r="AL136" s="122"/>
      <c r="AM136" s="125"/>
      <c r="AN136" s="121" t="s">
        <v>114</v>
      </c>
      <c r="AO136" s="122"/>
      <c r="AP136" s="125"/>
      <c r="AQ136" s="121"/>
      <c r="AR136" s="122"/>
      <c r="AS136" s="125"/>
      <c r="AT136" s="38"/>
      <c r="AU136" s="39"/>
      <c r="AV136" s="39"/>
      <c r="AW136" s="39"/>
      <c r="AX136" s="39"/>
      <c r="AY136" s="40"/>
      <c r="AZ136" s="126" t="s">
        <v>136</v>
      </c>
      <c r="BA136" s="127"/>
      <c r="BB136" s="128"/>
      <c r="BC136" s="121"/>
      <c r="BD136" s="122"/>
      <c r="BE136" s="125"/>
      <c r="BF136" s="86">
        <f>SUM(BH136:BM139)</f>
        <v>8</v>
      </c>
      <c r="BG136" s="87"/>
      <c r="BH136" s="92">
        <f>COUNTIF(J136:BE136,"○")</f>
        <v>2</v>
      </c>
      <c r="BI136" s="93"/>
      <c r="BJ136" s="92">
        <f>COUNTIF(J136:BE136,"△")</f>
        <v>3</v>
      </c>
      <c r="BK136" s="93"/>
      <c r="BL136" s="92">
        <f>COUNTIF(J136:BE136,"●")</f>
        <v>3</v>
      </c>
      <c r="BM136" s="93"/>
      <c r="BN136" s="92">
        <f>BH136*3+BJ136*1</f>
        <v>9</v>
      </c>
      <c r="BO136" s="93"/>
      <c r="BP136" s="92">
        <f>SUM(J139,P139,V139,AB139,M139,S139,Y139,AE139,AH139,AK139,AZ139,BC139,AN139,AQ139,AT139,AW139)</f>
        <v>11</v>
      </c>
      <c r="BQ136" s="93"/>
      <c r="BR136" s="92">
        <f>SUM(L139,R139,X139,AD139,O139,U139,AA139,AG139,AJ139,AM139,BB139,BE139,AP139,AS139,AV139,AY139)</f>
        <v>18</v>
      </c>
      <c r="BS136" s="93"/>
      <c r="BT136" s="113">
        <f>BP136-BR136</f>
        <v>-7</v>
      </c>
      <c r="BU136" s="114"/>
      <c r="BV136" s="98">
        <f t="shared" ref="BV136" si="5">IF(ISBLANK(B136),"",RANK(BY136,$BY$112:$BY$143) )</f>
        <v>5</v>
      </c>
      <c r="BW136" s="99"/>
      <c r="BX136" s="100"/>
      <c r="BY136" s="84">
        <f>BN136*10000+BT136*100+BP136</f>
        <v>89311</v>
      </c>
      <c r="CA136" s="77"/>
      <c r="CG136" s="76"/>
    </row>
    <row r="137" spans="1:85" s="69" customFormat="1" ht="10.5" customHeight="1" x14ac:dyDescent="0.15">
      <c r="A137" s="129"/>
      <c r="B137" s="130"/>
      <c r="C137" s="134"/>
      <c r="D137" s="135"/>
      <c r="E137" s="135"/>
      <c r="F137" s="135"/>
      <c r="G137" s="135"/>
      <c r="H137" s="135"/>
      <c r="I137" s="136"/>
      <c r="J137" s="58">
        <f>IF(ISBLANK(J136),"",AV113)</f>
        <v>0</v>
      </c>
      <c r="K137" s="59" t="s">
        <v>18</v>
      </c>
      <c r="L137" s="60">
        <f>IF(ISBLANK(J136),"",AT113)</f>
        <v>1</v>
      </c>
      <c r="M137" s="58" t="str">
        <f>IF(ISBLANK(M136),"",AY113)</f>
        <v/>
      </c>
      <c r="N137" s="59" t="s">
        <v>18</v>
      </c>
      <c r="O137" s="60" t="str">
        <f>IF(ISBLANK(M136),"",AW113)</f>
        <v/>
      </c>
      <c r="P137" s="58">
        <f>IF(ISBLANK(P136),"",AV117)</f>
        <v>0</v>
      </c>
      <c r="Q137" s="59" t="s">
        <v>18</v>
      </c>
      <c r="R137" s="60">
        <f>IF(ISBLANK(P136),"",AT117)</f>
        <v>1</v>
      </c>
      <c r="S137" s="58" t="str">
        <f>IF(ISBLANK(S136),"",AY117)</f>
        <v/>
      </c>
      <c r="T137" s="59" t="s">
        <v>18</v>
      </c>
      <c r="U137" s="60" t="str">
        <f>IF(ISBLANK(S136),"",AW117)</f>
        <v/>
      </c>
      <c r="V137" s="58">
        <f>IF(ISBLANK(V136),"",AV121)</f>
        <v>0</v>
      </c>
      <c r="W137" s="59" t="s">
        <v>18</v>
      </c>
      <c r="X137" s="60">
        <f>IF(ISBLANK(V136),"",AT121)</f>
        <v>2</v>
      </c>
      <c r="Y137" s="58" t="str">
        <f>IF(ISBLANK(Y136),"",AY121)</f>
        <v/>
      </c>
      <c r="Z137" s="59" t="s">
        <v>18</v>
      </c>
      <c r="AA137" s="60" t="str">
        <f>IF(ISBLANK(Y136),"",AW121)</f>
        <v/>
      </c>
      <c r="AB137" s="58">
        <f>IF(ISBLANK(AB136),"",AV125)</f>
        <v>2</v>
      </c>
      <c r="AC137" s="59" t="s">
        <v>18</v>
      </c>
      <c r="AD137" s="60">
        <f>IF(ISBLANK(AB136),"",AT125)</f>
        <v>1</v>
      </c>
      <c r="AE137" s="58" t="str">
        <f>IF(ISBLANK(AE136),"",AY125)</f>
        <v/>
      </c>
      <c r="AF137" s="59" t="s">
        <v>18</v>
      </c>
      <c r="AG137" s="60" t="str">
        <f>IF(ISBLANK(AE136),"",AW125)</f>
        <v/>
      </c>
      <c r="AH137" s="58">
        <f>IF(ISBLANK(AH136),"",AV129)</f>
        <v>0</v>
      </c>
      <c r="AI137" s="59" t="s">
        <v>18</v>
      </c>
      <c r="AJ137" s="60">
        <f>IF(ISBLANK(AH136),"",AT129)</f>
        <v>2</v>
      </c>
      <c r="AK137" s="58">
        <f>IF(ISBLANK(AK136),"",AY129)</f>
        <v>1</v>
      </c>
      <c r="AL137" s="59" t="s">
        <v>18</v>
      </c>
      <c r="AM137" s="60">
        <f>IF(ISBLANK(AK136),"",AW129)</f>
        <v>2</v>
      </c>
      <c r="AN137" s="58">
        <f>IF(ISBLANK(AN136),"",AV133)</f>
        <v>2</v>
      </c>
      <c r="AO137" s="59" t="s">
        <v>18</v>
      </c>
      <c r="AP137" s="60">
        <f>IF(ISBLANK(AN136),"",AT133)</f>
        <v>0</v>
      </c>
      <c r="AQ137" s="58" t="str">
        <f>IF(ISBLANK(AQ136),"",AY133)</f>
        <v/>
      </c>
      <c r="AR137" s="59" t="s">
        <v>18</v>
      </c>
      <c r="AS137" s="60" t="str">
        <f>IF(ISBLANK(AQ136),"",AW133)</f>
        <v/>
      </c>
      <c r="AT137" s="44"/>
      <c r="AU137" s="45"/>
      <c r="AV137" s="45"/>
      <c r="AW137" s="45"/>
      <c r="AX137" s="45"/>
      <c r="AY137" s="46"/>
      <c r="AZ137" s="72">
        <v>0</v>
      </c>
      <c r="BA137" s="71" t="s">
        <v>18</v>
      </c>
      <c r="BB137" s="73">
        <v>1</v>
      </c>
      <c r="BC137" s="47"/>
      <c r="BD137" s="48" t="s">
        <v>18</v>
      </c>
      <c r="BE137" s="49"/>
      <c r="BF137" s="88"/>
      <c r="BG137" s="89"/>
      <c r="BH137" s="94"/>
      <c r="BI137" s="95"/>
      <c r="BJ137" s="94"/>
      <c r="BK137" s="95"/>
      <c r="BL137" s="94"/>
      <c r="BM137" s="95"/>
      <c r="BN137" s="94"/>
      <c r="BO137" s="95"/>
      <c r="BP137" s="94"/>
      <c r="BQ137" s="95"/>
      <c r="BR137" s="94"/>
      <c r="BS137" s="95"/>
      <c r="BT137" s="115"/>
      <c r="BU137" s="116"/>
      <c r="BV137" s="101"/>
      <c r="BW137" s="102"/>
      <c r="BX137" s="103"/>
      <c r="BY137" s="84"/>
      <c r="CA137" s="77"/>
      <c r="CG137" s="76"/>
    </row>
    <row r="138" spans="1:85" s="69" customFormat="1" ht="10.5" customHeight="1" x14ac:dyDescent="0.15">
      <c r="A138" s="129"/>
      <c r="B138" s="130"/>
      <c r="C138" s="134"/>
      <c r="D138" s="135"/>
      <c r="E138" s="135"/>
      <c r="F138" s="135"/>
      <c r="G138" s="135"/>
      <c r="H138" s="135"/>
      <c r="I138" s="136"/>
      <c r="J138" s="58">
        <f>IF(ISBLANK(J136),"",AV114)</f>
        <v>0</v>
      </c>
      <c r="K138" s="59" t="s">
        <v>19</v>
      </c>
      <c r="L138" s="60">
        <f>IF(ISBLANK(J136),"",AT114)</f>
        <v>3</v>
      </c>
      <c r="M138" s="58" t="str">
        <f>IF(ISBLANK(M136),"",AY114)</f>
        <v/>
      </c>
      <c r="N138" s="59" t="s">
        <v>19</v>
      </c>
      <c r="O138" s="60" t="str">
        <f>IF(ISBLANK(M136),"",AW114)</f>
        <v/>
      </c>
      <c r="P138" s="58">
        <f>IF(ISBLANK(P136),"",AV118)</f>
        <v>1</v>
      </c>
      <c r="Q138" s="59" t="s">
        <v>19</v>
      </c>
      <c r="R138" s="60">
        <f>IF(ISBLANK(P136),"",AT118)</f>
        <v>0</v>
      </c>
      <c r="S138" s="58" t="str">
        <f>IF(ISBLANK(S136),"",AY118)</f>
        <v/>
      </c>
      <c r="T138" s="59" t="s">
        <v>19</v>
      </c>
      <c r="U138" s="60" t="str">
        <f>IF(ISBLANK(S136),"",AW118)</f>
        <v/>
      </c>
      <c r="V138" s="58">
        <f>IF(ISBLANK(V136),"",AV122)</f>
        <v>0</v>
      </c>
      <c r="W138" s="59" t="s">
        <v>19</v>
      </c>
      <c r="X138" s="60">
        <f>IF(ISBLANK(V136),"",AT122)</f>
        <v>3</v>
      </c>
      <c r="Y138" s="58" t="str">
        <f>IF(ISBLANK(Y136),"",AY122)</f>
        <v/>
      </c>
      <c r="Z138" s="59" t="s">
        <v>19</v>
      </c>
      <c r="AA138" s="60" t="str">
        <f>IF(ISBLANK(Y136),"",AW122)</f>
        <v/>
      </c>
      <c r="AB138" s="58">
        <f>IF(ISBLANK(AB136),"",AV126)</f>
        <v>1</v>
      </c>
      <c r="AC138" s="59" t="s">
        <v>19</v>
      </c>
      <c r="AD138" s="60">
        <f>IF(ISBLANK(AB136),"",AT126)</f>
        <v>2</v>
      </c>
      <c r="AE138" s="58" t="str">
        <f>IF(ISBLANK(AE136),"",AY126)</f>
        <v/>
      </c>
      <c r="AF138" s="59" t="s">
        <v>19</v>
      </c>
      <c r="AG138" s="60" t="str">
        <f>IF(ISBLANK(AE136),"",AW126)</f>
        <v/>
      </c>
      <c r="AH138" s="58">
        <f>IF(ISBLANK(AH136),"",AV130)</f>
        <v>1</v>
      </c>
      <c r="AI138" s="59" t="s">
        <v>19</v>
      </c>
      <c r="AJ138" s="60">
        <f>IF(ISBLANK(AH136),"",AT130)</f>
        <v>0</v>
      </c>
      <c r="AK138" s="58">
        <f>IF(ISBLANK(AK136),"",AY130)</f>
        <v>2</v>
      </c>
      <c r="AL138" s="59" t="s">
        <v>19</v>
      </c>
      <c r="AM138" s="60">
        <f>IF(ISBLANK(AK136),"",AW130)</f>
        <v>0</v>
      </c>
      <c r="AN138" s="58">
        <f>IF(ISBLANK(AN136),"",AV134)</f>
        <v>0</v>
      </c>
      <c r="AO138" s="59" t="s">
        <v>19</v>
      </c>
      <c r="AP138" s="60">
        <f>IF(ISBLANK(AN136),"",AT134)</f>
        <v>0</v>
      </c>
      <c r="AQ138" s="58" t="str">
        <f>IF(ISBLANK(AQ136),"",AY134)</f>
        <v/>
      </c>
      <c r="AR138" s="59" t="s">
        <v>19</v>
      </c>
      <c r="AS138" s="60" t="str">
        <f>IF(ISBLANK(AQ136),"",AW134)</f>
        <v/>
      </c>
      <c r="AT138" s="44"/>
      <c r="AU138" s="45"/>
      <c r="AV138" s="45"/>
      <c r="AW138" s="45"/>
      <c r="AX138" s="45"/>
      <c r="AY138" s="46"/>
      <c r="AZ138" s="70">
        <v>1</v>
      </c>
      <c r="BA138" s="71" t="s">
        <v>19</v>
      </c>
      <c r="BB138" s="74">
        <v>0</v>
      </c>
      <c r="BC138" s="50"/>
      <c r="BD138" s="48" t="s">
        <v>19</v>
      </c>
      <c r="BE138" s="51"/>
      <c r="BF138" s="88"/>
      <c r="BG138" s="89"/>
      <c r="BH138" s="94"/>
      <c r="BI138" s="95"/>
      <c r="BJ138" s="94"/>
      <c r="BK138" s="95"/>
      <c r="BL138" s="94"/>
      <c r="BM138" s="95"/>
      <c r="BN138" s="94"/>
      <c r="BO138" s="95"/>
      <c r="BP138" s="94"/>
      <c r="BQ138" s="95"/>
      <c r="BR138" s="94"/>
      <c r="BS138" s="95"/>
      <c r="BT138" s="115"/>
      <c r="BU138" s="116"/>
      <c r="BV138" s="101"/>
      <c r="BW138" s="102"/>
      <c r="BX138" s="103"/>
      <c r="BY138" s="84"/>
      <c r="CA138" s="77"/>
      <c r="CG138" s="76"/>
    </row>
    <row r="139" spans="1:85" s="69" customFormat="1" ht="10.5" customHeight="1" x14ac:dyDescent="0.15">
      <c r="A139" s="129"/>
      <c r="B139" s="130"/>
      <c r="C139" s="137"/>
      <c r="D139" s="138"/>
      <c r="E139" s="138"/>
      <c r="F139" s="138"/>
      <c r="G139" s="138"/>
      <c r="H139" s="138"/>
      <c r="I139" s="139"/>
      <c r="J139" s="55">
        <f>IF(ISBLANK(J136),"",SUM(J137:J138))</f>
        <v>0</v>
      </c>
      <c r="K139" s="56" t="s">
        <v>20</v>
      </c>
      <c r="L139" s="57">
        <f>IF(ISBLANK(J136),"",SUM(L137:L138))</f>
        <v>4</v>
      </c>
      <c r="M139" s="55" t="str">
        <f>IF(ISBLANK(M136),"",SUM(M137:M138))</f>
        <v/>
      </c>
      <c r="N139" s="56" t="s">
        <v>20</v>
      </c>
      <c r="O139" s="57" t="str">
        <f>IF(ISBLANK(M136),"",SUM(O137:O138))</f>
        <v/>
      </c>
      <c r="P139" s="55">
        <f>IF(ISBLANK(P136),"",SUM(P137:P138))</f>
        <v>1</v>
      </c>
      <c r="Q139" s="56" t="s">
        <v>20</v>
      </c>
      <c r="R139" s="57">
        <f>IF(ISBLANK(P136),"",SUM(R137:R138))</f>
        <v>1</v>
      </c>
      <c r="S139" s="55" t="str">
        <f>IF(ISBLANK(S136),"",SUM(S137:S138))</f>
        <v/>
      </c>
      <c r="T139" s="56" t="s">
        <v>20</v>
      </c>
      <c r="U139" s="57" t="str">
        <f>IF(ISBLANK(S136),"",SUM(U137:U138))</f>
        <v/>
      </c>
      <c r="V139" s="55">
        <f>IF(ISBLANK(V136),"",SUM(V137:V138))</f>
        <v>0</v>
      </c>
      <c r="W139" s="56" t="s">
        <v>20</v>
      </c>
      <c r="X139" s="57">
        <f>IF(ISBLANK(V136),"",SUM(X137:X138))</f>
        <v>5</v>
      </c>
      <c r="Y139" s="55" t="str">
        <f>IF(ISBLANK(Y136),"",SUM(Y137:Y138))</f>
        <v/>
      </c>
      <c r="Z139" s="56" t="s">
        <v>20</v>
      </c>
      <c r="AA139" s="57" t="str">
        <f>IF(ISBLANK(Y136),"",SUM(AA137:AA138))</f>
        <v/>
      </c>
      <c r="AB139" s="55">
        <f>IF(ISBLANK(AB136),"",SUM(AB137:AB138))</f>
        <v>3</v>
      </c>
      <c r="AC139" s="56" t="s">
        <v>20</v>
      </c>
      <c r="AD139" s="57">
        <f>IF(ISBLANK(AB136),"",SUM(AD137:AD138))</f>
        <v>3</v>
      </c>
      <c r="AE139" s="55" t="str">
        <f>IF(ISBLANK(AE136),"",SUM(AE137:AE138))</f>
        <v/>
      </c>
      <c r="AF139" s="56" t="s">
        <v>20</v>
      </c>
      <c r="AG139" s="57" t="str">
        <f>IF(ISBLANK(AE136),"",SUM(AG137:AG138))</f>
        <v/>
      </c>
      <c r="AH139" s="55">
        <f>IF(ISBLANK(AH136),"",SUM(AH137:AH138))</f>
        <v>1</v>
      </c>
      <c r="AI139" s="56" t="s">
        <v>20</v>
      </c>
      <c r="AJ139" s="57">
        <f>IF(ISBLANK(AH136),"",SUM(AJ137:AJ138))</f>
        <v>2</v>
      </c>
      <c r="AK139" s="55">
        <f>IF(ISBLANK(AK136),"",SUM(AK137:AK138))</f>
        <v>3</v>
      </c>
      <c r="AL139" s="56" t="s">
        <v>20</v>
      </c>
      <c r="AM139" s="57">
        <f>IF(ISBLANK(AK136),"",SUM(AM137:AM138))</f>
        <v>2</v>
      </c>
      <c r="AN139" s="55">
        <f>IF(ISBLANK(AN136),"",SUM(AN137:AN138))</f>
        <v>2</v>
      </c>
      <c r="AO139" s="56" t="s">
        <v>20</v>
      </c>
      <c r="AP139" s="57">
        <f>IF(ISBLANK(AN136),"",SUM(AP137:AP138))</f>
        <v>0</v>
      </c>
      <c r="AQ139" s="55" t="str">
        <f>IF(ISBLANK(AQ136),"",SUM(AQ137:AQ138))</f>
        <v/>
      </c>
      <c r="AR139" s="56" t="s">
        <v>20</v>
      </c>
      <c r="AS139" s="57" t="str">
        <f>IF(ISBLANK(AQ136),"",SUM(AS137:AS138))</f>
        <v/>
      </c>
      <c r="AT139" s="52"/>
      <c r="AU139" s="53"/>
      <c r="AV139" s="53"/>
      <c r="AW139" s="53"/>
      <c r="AX139" s="53"/>
      <c r="AY139" s="54"/>
      <c r="AZ139" s="55">
        <f>IF(ISBLANK(AZ136),"",SUM(AZ137:AZ138))</f>
        <v>1</v>
      </c>
      <c r="BA139" s="56" t="s">
        <v>20</v>
      </c>
      <c r="BB139" s="57">
        <f>IF(ISBLANK(AZ136),"",SUM(BB137:BB138))</f>
        <v>1</v>
      </c>
      <c r="BC139" s="55" t="str">
        <f>IF(ISBLANK(BC136),"",SUM(BC137:BC138))</f>
        <v/>
      </c>
      <c r="BD139" s="56" t="s">
        <v>20</v>
      </c>
      <c r="BE139" s="57" t="str">
        <f>IF(ISBLANK(BC136),"",SUM(BE137:BE138))</f>
        <v/>
      </c>
      <c r="BF139" s="90"/>
      <c r="BG139" s="91"/>
      <c r="BH139" s="96"/>
      <c r="BI139" s="97"/>
      <c r="BJ139" s="96"/>
      <c r="BK139" s="97"/>
      <c r="BL139" s="96"/>
      <c r="BM139" s="97"/>
      <c r="BN139" s="96"/>
      <c r="BO139" s="97"/>
      <c r="BP139" s="96"/>
      <c r="BQ139" s="97"/>
      <c r="BR139" s="96"/>
      <c r="BS139" s="97"/>
      <c r="BT139" s="117"/>
      <c r="BU139" s="118"/>
      <c r="BV139" s="104"/>
      <c r="BW139" s="105"/>
      <c r="BX139" s="106"/>
      <c r="BY139" s="84"/>
      <c r="CA139" s="77"/>
      <c r="CG139" s="76"/>
    </row>
    <row r="140" spans="1:85" s="69" customFormat="1" ht="18" customHeight="1" x14ac:dyDescent="0.15">
      <c r="A140" s="129">
        <f>BV140</f>
        <v>7</v>
      </c>
      <c r="B140" s="130">
        <v>8</v>
      </c>
      <c r="C140" s="131" t="s">
        <v>65</v>
      </c>
      <c r="D140" s="132"/>
      <c r="E140" s="132"/>
      <c r="F140" s="132"/>
      <c r="G140" s="132"/>
      <c r="H140" s="132"/>
      <c r="I140" s="133"/>
      <c r="J140" s="121" t="s">
        <v>116</v>
      </c>
      <c r="K140" s="122"/>
      <c r="L140" s="125"/>
      <c r="M140" s="121"/>
      <c r="N140" s="122"/>
      <c r="O140" s="125"/>
      <c r="P140" s="121" t="s">
        <v>121</v>
      </c>
      <c r="Q140" s="122"/>
      <c r="R140" s="125"/>
      <c r="S140" s="121"/>
      <c r="T140" s="122"/>
      <c r="U140" s="125"/>
      <c r="V140" s="121" t="s">
        <v>149</v>
      </c>
      <c r="W140" s="122"/>
      <c r="X140" s="125"/>
      <c r="Y140" s="121"/>
      <c r="Z140" s="122"/>
      <c r="AA140" s="125"/>
      <c r="AB140" s="121" t="s">
        <v>67</v>
      </c>
      <c r="AC140" s="122"/>
      <c r="AD140" s="125"/>
      <c r="AE140" s="121" t="s">
        <v>162</v>
      </c>
      <c r="AF140" s="122"/>
      <c r="AG140" s="125"/>
      <c r="AH140" s="121" t="s">
        <v>158</v>
      </c>
      <c r="AI140" s="122"/>
      <c r="AJ140" s="122"/>
      <c r="AK140" s="121"/>
      <c r="AL140" s="122"/>
      <c r="AM140" s="122"/>
      <c r="AN140" s="121" t="s">
        <v>101</v>
      </c>
      <c r="AO140" s="122"/>
      <c r="AP140" s="122"/>
      <c r="AQ140" s="121"/>
      <c r="AR140" s="122"/>
      <c r="AS140" s="122"/>
      <c r="AT140" s="121" t="s">
        <v>137</v>
      </c>
      <c r="AU140" s="122"/>
      <c r="AV140" s="122"/>
      <c r="AW140" s="121"/>
      <c r="AX140" s="122"/>
      <c r="AY140" s="122"/>
      <c r="AZ140" s="38"/>
      <c r="BA140" s="39"/>
      <c r="BB140" s="39"/>
      <c r="BC140" s="39"/>
      <c r="BD140" s="39"/>
      <c r="BE140" s="40"/>
      <c r="BF140" s="86">
        <f>SUM(BH140:BM143)</f>
        <v>8</v>
      </c>
      <c r="BG140" s="87"/>
      <c r="BH140" s="92">
        <f>COUNTIF(J140:BE140,"○")</f>
        <v>1</v>
      </c>
      <c r="BI140" s="93"/>
      <c r="BJ140" s="92">
        <f>COUNTIF(J140:BE140,"△")</f>
        <v>1</v>
      </c>
      <c r="BK140" s="93"/>
      <c r="BL140" s="92">
        <f>COUNTIF(J140:BE140,"●")</f>
        <v>6</v>
      </c>
      <c r="BM140" s="93"/>
      <c r="BN140" s="92">
        <f>BH140*3+BJ140*1</f>
        <v>4</v>
      </c>
      <c r="BO140" s="93"/>
      <c r="BP140" s="92">
        <f>SUM(J143,P143,V143,AB143,M143,S143,Y143,AE143,AH143,AK143,AZ143,BC143,AN143,AQ143,AT143,AW143)</f>
        <v>7</v>
      </c>
      <c r="BQ140" s="93"/>
      <c r="BR140" s="92">
        <f>SUM(L143,R143,X143,AD143,O143,U143,AA143,AG143,AJ143,AM143,BB143,BE143,AP143,AS143,AV143,AY143)</f>
        <v>34</v>
      </c>
      <c r="BS140" s="93"/>
      <c r="BT140" s="113">
        <f>BP140-BR140</f>
        <v>-27</v>
      </c>
      <c r="BU140" s="114"/>
      <c r="BV140" s="98">
        <f t="shared" ref="BV140" si="6">IF(ISBLANK(B140),"",RANK(BY140,$BY$112:$BY$143) )</f>
        <v>7</v>
      </c>
      <c r="BW140" s="99"/>
      <c r="BX140" s="100"/>
      <c r="BY140" s="84">
        <f>BN140*10000+BT140*100+BP140</f>
        <v>37307</v>
      </c>
      <c r="CA140" s="77"/>
      <c r="CG140" s="76"/>
    </row>
    <row r="141" spans="1:85" s="69" customFormat="1" ht="10.5" customHeight="1" x14ac:dyDescent="0.15">
      <c r="A141" s="129"/>
      <c r="B141" s="130"/>
      <c r="C141" s="134"/>
      <c r="D141" s="135"/>
      <c r="E141" s="135"/>
      <c r="F141" s="135"/>
      <c r="G141" s="135"/>
      <c r="H141" s="135"/>
      <c r="I141" s="136"/>
      <c r="J141" s="58">
        <f>IF(ISBLANK(J140),"",BB113)</f>
        <v>1</v>
      </c>
      <c r="K141" s="59" t="s">
        <v>18</v>
      </c>
      <c r="L141" s="60">
        <f>IF(ISBLANK(J140),"",AZ113)</f>
        <v>3</v>
      </c>
      <c r="M141" s="58" t="str">
        <f>IF(ISBLANK(M140),"",BE113)</f>
        <v/>
      </c>
      <c r="N141" s="59" t="s">
        <v>18</v>
      </c>
      <c r="O141" s="60" t="str">
        <f>IF(ISBLANK(M140),"",BC113)</f>
        <v/>
      </c>
      <c r="P141" s="58">
        <f>IF(ISBLANK(P140),"",BB117)</f>
        <v>0</v>
      </c>
      <c r="Q141" s="59" t="s">
        <v>18</v>
      </c>
      <c r="R141" s="60">
        <f>IF(ISBLANK(P140),"",AZ117)</f>
        <v>1</v>
      </c>
      <c r="S141" s="58" t="str">
        <f>IF(ISBLANK(S140),"",BE117)</f>
        <v/>
      </c>
      <c r="T141" s="59" t="s">
        <v>18</v>
      </c>
      <c r="U141" s="60" t="str">
        <f>IF(ISBLANK(S140),"",BC117)</f>
        <v/>
      </c>
      <c r="V141" s="58">
        <f>IF(ISBLANK(V140),"",BB121)</f>
        <v>0</v>
      </c>
      <c r="W141" s="59" t="s">
        <v>18</v>
      </c>
      <c r="X141" s="60">
        <f>IF(ISBLANK(V140),"",AZ121)</f>
        <v>2</v>
      </c>
      <c r="Y141" s="58" t="str">
        <f>IF(ISBLANK(Y140),"",BE121)</f>
        <v/>
      </c>
      <c r="Z141" s="59" t="s">
        <v>18</v>
      </c>
      <c r="AA141" s="60" t="str">
        <f>IF(ISBLANK(Y140),"",BC121)</f>
        <v/>
      </c>
      <c r="AB141" s="58">
        <f>IF(ISBLANK(AB140),"",BB125)</f>
        <v>0</v>
      </c>
      <c r="AC141" s="59" t="s">
        <v>18</v>
      </c>
      <c r="AD141" s="60">
        <f>IF(ISBLANK(AB140),"",AZ125)</f>
        <v>3</v>
      </c>
      <c r="AE141" s="58">
        <f>IF(ISBLANK(AE140),"",BE125)</f>
        <v>0</v>
      </c>
      <c r="AF141" s="59" t="s">
        <v>18</v>
      </c>
      <c r="AG141" s="60">
        <f>IF(ISBLANK(AE140),"",BC125)</f>
        <v>3</v>
      </c>
      <c r="AH141" s="58">
        <f>IF(ISBLANK(AH140),"",BB129)</f>
        <v>0</v>
      </c>
      <c r="AI141" s="59" t="s">
        <v>18</v>
      </c>
      <c r="AJ141" s="60">
        <f>IF(ISBLANK(AH140),"",AZ129)</f>
        <v>1</v>
      </c>
      <c r="AK141" s="58" t="str">
        <f>IF(ISBLANK(AK140),"",BE129)</f>
        <v/>
      </c>
      <c r="AL141" s="59" t="s">
        <v>18</v>
      </c>
      <c r="AM141" s="60" t="str">
        <f>IF(ISBLANK(AK140),"",BC129)</f>
        <v/>
      </c>
      <c r="AN141" s="58">
        <f>IF(ISBLANK(AN140),"",BB133)</f>
        <v>2</v>
      </c>
      <c r="AO141" s="59" t="s">
        <v>18</v>
      </c>
      <c r="AP141" s="60">
        <f>IF(ISBLANK(AN140),"",AZ133)</f>
        <v>0</v>
      </c>
      <c r="AQ141" s="58" t="str">
        <f>IF(ISBLANK(AQ140),"",BE133)</f>
        <v/>
      </c>
      <c r="AR141" s="59" t="s">
        <v>18</v>
      </c>
      <c r="AS141" s="60" t="str">
        <f>IF(ISBLANK(AQ140),"",BC133)</f>
        <v/>
      </c>
      <c r="AT141" s="58">
        <f>IF(ISBLANK(AT140),"",BB137)</f>
        <v>1</v>
      </c>
      <c r="AU141" s="59" t="s">
        <v>18</v>
      </c>
      <c r="AV141" s="60">
        <f>IF(ISBLANK(AT140),"",AZ137)</f>
        <v>0</v>
      </c>
      <c r="AW141" s="58" t="str">
        <f>IF(ISBLANK(AW140),"",BE137)</f>
        <v/>
      </c>
      <c r="AX141" s="59" t="s">
        <v>18</v>
      </c>
      <c r="AY141" s="60" t="str">
        <f>IF(ISBLANK(AW140),"",BC137)</f>
        <v/>
      </c>
      <c r="AZ141" s="44"/>
      <c r="BA141" s="45"/>
      <c r="BB141" s="45"/>
      <c r="BC141" s="45"/>
      <c r="BD141" s="45"/>
      <c r="BE141" s="46"/>
      <c r="BF141" s="88"/>
      <c r="BG141" s="89"/>
      <c r="BH141" s="94"/>
      <c r="BI141" s="95"/>
      <c r="BJ141" s="94"/>
      <c r="BK141" s="95"/>
      <c r="BL141" s="94"/>
      <c r="BM141" s="95"/>
      <c r="BN141" s="94"/>
      <c r="BO141" s="95"/>
      <c r="BP141" s="94"/>
      <c r="BQ141" s="95"/>
      <c r="BR141" s="94"/>
      <c r="BS141" s="95"/>
      <c r="BT141" s="115"/>
      <c r="BU141" s="116"/>
      <c r="BV141" s="101"/>
      <c r="BW141" s="102"/>
      <c r="BX141" s="103"/>
      <c r="BY141" s="84"/>
      <c r="CA141" s="77"/>
      <c r="CG141" s="76"/>
    </row>
    <row r="142" spans="1:85" s="69" customFormat="1" ht="10.5" customHeight="1" x14ac:dyDescent="0.15">
      <c r="A142" s="129"/>
      <c r="B142" s="130"/>
      <c r="C142" s="134"/>
      <c r="D142" s="135"/>
      <c r="E142" s="135"/>
      <c r="F142" s="135"/>
      <c r="G142" s="135"/>
      <c r="H142" s="135"/>
      <c r="I142" s="136"/>
      <c r="J142" s="58">
        <f>IF(ISBLANK(J140),"",BB114)</f>
        <v>0</v>
      </c>
      <c r="K142" s="59" t="s">
        <v>19</v>
      </c>
      <c r="L142" s="60">
        <f>IF(ISBLANK(J140),"",AZ114)</f>
        <v>6</v>
      </c>
      <c r="M142" s="58" t="str">
        <f>IF(ISBLANK(M140),"",BE114)</f>
        <v/>
      </c>
      <c r="N142" s="59" t="s">
        <v>19</v>
      </c>
      <c r="O142" s="60" t="str">
        <f>IF(ISBLANK(M140),"",BC114)</f>
        <v/>
      </c>
      <c r="P142" s="58">
        <f>IF(ISBLANK(P140),"",BB118)</f>
        <v>0</v>
      </c>
      <c r="Q142" s="59" t="s">
        <v>19</v>
      </c>
      <c r="R142" s="60">
        <f>IF(ISBLANK(P140),"",AZ118)</f>
        <v>0</v>
      </c>
      <c r="S142" s="58" t="str">
        <f>IF(ISBLANK(S140),"",BE118)</f>
        <v/>
      </c>
      <c r="T142" s="59" t="s">
        <v>19</v>
      </c>
      <c r="U142" s="60" t="str">
        <f>IF(ISBLANK(S140),"",BC118)</f>
        <v/>
      </c>
      <c r="V142" s="58">
        <f>IF(ISBLANK(V140),"",BB122)</f>
        <v>0</v>
      </c>
      <c r="W142" s="59" t="s">
        <v>19</v>
      </c>
      <c r="X142" s="60">
        <f>IF(ISBLANK(V140),"",AZ122)</f>
        <v>1</v>
      </c>
      <c r="Y142" s="58" t="str">
        <f>IF(ISBLANK(Y140),"",BE122)</f>
        <v/>
      </c>
      <c r="Z142" s="59" t="s">
        <v>19</v>
      </c>
      <c r="AA142" s="60" t="str">
        <f>IF(ISBLANK(Y140),"",BC122)</f>
        <v/>
      </c>
      <c r="AB142" s="58">
        <f>IF(ISBLANK(AB140),"",BB126)</f>
        <v>0</v>
      </c>
      <c r="AC142" s="59" t="s">
        <v>19</v>
      </c>
      <c r="AD142" s="60">
        <f>IF(ISBLANK(AB140),"",AZ126)</f>
        <v>7</v>
      </c>
      <c r="AE142" s="58">
        <f>IF(ISBLANK(AE140),"",BE126)</f>
        <v>1</v>
      </c>
      <c r="AF142" s="59" t="s">
        <v>19</v>
      </c>
      <c r="AG142" s="60">
        <f>IF(ISBLANK(AE140),"",BC126)</f>
        <v>3</v>
      </c>
      <c r="AH142" s="58">
        <f>IF(ISBLANK(AH140),"",BB130)</f>
        <v>1</v>
      </c>
      <c r="AI142" s="59" t="s">
        <v>19</v>
      </c>
      <c r="AJ142" s="60">
        <f>IF(ISBLANK(AH140),"",AZ130)</f>
        <v>3</v>
      </c>
      <c r="AK142" s="58" t="str">
        <f>IF(ISBLANK(AK140),"",BE130)</f>
        <v/>
      </c>
      <c r="AL142" s="59" t="s">
        <v>19</v>
      </c>
      <c r="AM142" s="60" t="str">
        <f>IF(ISBLANK(AK140),"",BC130)</f>
        <v/>
      </c>
      <c r="AN142" s="58">
        <f>IF(ISBLANK(AN140),"",BB134)</f>
        <v>1</v>
      </c>
      <c r="AO142" s="59" t="s">
        <v>19</v>
      </c>
      <c r="AP142" s="60">
        <f>IF(ISBLANK(AN140),"",AZ134)</f>
        <v>0</v>
      </c>
      <c r="AQ142" s="58" t="str">
        <f>IF(ISBLANK(AQ140),"",BE134)</f>
        <v/>
      </c>
      <c r="AR142" s="59" t="s">
        <v>19</v>
      </c>
      <c r="AS142" s="60" t="str">
        <f>IF(ISBLANK(AQ140),"",BC134)</f>
        <v/>
      </c>
      <c r="AT142" s="58">
        <f>IF(ISBLANK(AT140),"",BB138)</f>
        <v>0</v>
      </c>
      <c r="AU142" s="59" t="s">
        <v>19</v>
      </c>
      <c r="AV142" s="60">
        <f>IF(ISBLANK(AT140),"",AZ138)</f>
        <v>1</v>
      </c>
      <c r="AW142" s="58" t="str">
        <f>IF(ISBLANK(AW140),"",BE138)</f>
        <v/>
      </c>
      <c r="AX142" s="59" t="s">
        <v>19</v>
      </c>
      <c r="AY142" s="60" t="str">
        <f>IF(ISBLANK(AW140),"",BC138)</f>
        <v/>
      </c>
      <c r="AZ142" s="44"/>
      <c r="BA142" s="45"/>
      <c r="BB142" s="45"/>
      <c r="BC142" s="45"/>
      <c r="BD142" s="45"/>
      <c r="BE142" s="46"/>
      <c r="BF142" s="88"/>
      <c r="BG142" s="89"/>
      <c r="BH142" s="94"/>
      <c r="BI142" s="95"/>
      <c r="BJ142" s="94"/>
      <c r="BK142" s="95"/>
      <c r="BL142" s="94"/>
      <c r="BM142" s="95"/>
      <c r="BN142" s="94"/>
      <c r="BO142" s="95"/>
      <c r="BP142" s="94"/>
      <c r="BQ142" s="95"/>
      <c r="BR142" s="94"/>
      <c r="BS142" s="95"/>
      <c r="BT142" s="115"/>
      <c r="BU142" s="116"/>
      <c r="BV142" s="101"/>
      <c r="BW142" s="102"/>
      <c r="BX142" s="103"/>
      <c r="BY142" s="84"/>
      <c r="CA142" s="77"/>
      <c r="CG142" s="76"/>
    </row>
    <row r="143" spans="1:85" s="69" customFormat="1" ht="10.5" customHeight="1" x14ac:dyDescent="0.15">
      <c r="A143" s="129"/>
      <c r="B143" s="130"/>
      <c r="C143" s="137"/>
      <c r="D143" s="138"/>
      <c r="E143" s="138"/>
      <c r="F143" s="138"/>
      <c r="G143" s="138"/>
      <c r="H143" s="138"/>
      <c r="I143" s="139"/>
      <c r="J143" s="55">
        <f>IF(ISBLANK(J140),"",SUM(J141:J142))</f>
        <v>1</v>
      </c>
      <c r="K143" s="56" t="s">
        <v>20</v>
      </c>
      <c r="L143" s="57">
        <f>IF(ISBLANK(J140),"",SUM(L141:L142))</f>
        <v>9</v>
      </c>
      <c r="M143" s="55" t="str">
        <f>IF(ISBLANK(M140),"",SUM(M141:M142))</f>
        <v/>
      </c>
      <c r="N143" s="56" t="s">
        <v>20</v>
      </c>
      <c r="O143" s="57" t="str">
        <f>IF(ISBLANK(M140),"",SUM(O141:O142))</f>
        <v/>
      </c>
      <c r="P143" s="55">
        <f>IF(ISBLANK(P140),"",SUM(P141:P142))</f>
        <v>0</v>
      </c>
      <c r="Q143" s="56" t="s">
        <v>20</v>
      </c>
      <c r="R143" s="57">
        <f>IF(ISBLANK(P140),"",SUM(R141:R142))</f>
        <v>1</v>
      </c>
      <c r="S143" s="55" t="str">
        <f>IF(ISBLANK(S140),"",SUM(S141:S142))</f>
        <v/>
      </c>
      <c r="T143" s="56" t="s">
        <v>20</v>
      </c>
      <c r="U143" s="57" t="str">
        <f>IF(ISBLANK(S140),"",SUM(U141:U142))</f>
        <v/>
      </c>
      <c r="V143" s="55">
        <f>IF(ISBLANK(V140),"",SUM(V141:V142))</f>
        <v>0</v>
      </c>
      <c r="W143" s="56" t="s">
        <v>20</v>
      </c>
      <c r="X143" s="57">
        <f>IF(ISBLANK(V140),"",SUM(X141:X142))</f>
        <v>3</v>
      </c>
      <c r="Y143" s="55" t="str">
        <f>IF(ISBLANK(Y140),"",SUM(Y141:Y142))</f>
        <v/>
      </c>
      <c r="Z143" s="56" t="s">
        <v>20</v>
      </c>
      <c r="AA143" s="57" t="str">
        <f>IF(ISBLANK(Y140),"",SUM(AA141:AA142))</f>
        <v/>
      </c>
      <c r="AB143" s="55">
        <f>IF(ISBLANK(AB140),"",SUM(AB141:AB142))</f>
        <v>0</v>
      </c>
      <c r="AC143" s="56" t="s">
        <v>20</v>
      </c>
      <c r="AD143" s="57">
        <f>IF(ISBLANK(AB140),"",SUM(AD141:AD142))</f>
        <v>10</v>
      </c>
      <c r="AE143" s="55">
        <f>IF(ISBLANK(AE140),"",SUM(AE141:AE142))</f>
        <v>1</v>
      </c>
      <c r="AF143" s="56" t="s">
        <v>20</v>
      </c>
      <c r="AG143" s="57">
        <f>IF(ISBLANK(AE140),"",SUM(AG141:AG142))</f>
        <v>6</v>
      </c>
      <c r="AH143" s="55">
        <f>IF(ISBLANK(AH140),"",SUM(AH141:AH142))</f>
        <v>1</v>
      </c>
      <c r="AI143" s="56" t="s">
        <v>20</v>
      </c>
      <c r="AJ143" s="57">
        <f>IF(ISBLANK(AH140),"",SUM(AJ141:AJ142))</f>
        <v>4</v>
      </c>
      <c r="AK143" s="55" t="str">
        <f>IF(ISBLANK(AK140),"",SUM(AK141:AK142))</f>
        <v/>
      </c>
      <c r="AL143" s="56" t="s">
        <v>20</v>
      </c>
      <c r="AM143" s="57" t="str">
        <f>IF(ISBLANK(AK140),"",SUM(AM141:AM142))</f>
        <v/>
      </c>
      <c r="AN143" s="55">
        <f>IF(ISBLANK(AN140),"",SUM(AN141:AN142))</f>
        <v>3</v>
      </c>
      <c r="AO143" s="56" t="s">
        <v>20</v>
      </c>
      <c r="AP143" s="57">
        <f>IF(ISBLANK(AN140),"",SUM(AP141:AP142))</f>
        <v>0</v>
      </c>
      <c r="AQ143" s="55" t="str">
        <f>IF(ISBLANK(AQ140),"",SUM(AQ141:AQ142))</f>
        <v/>
      </c>
      <c r="AR143" s="56" t="s">
        <v>20</v>
      </c>
      <c r="AS143" s="57" t="str">
        <f>IF(ISBLANK(AQ140),"",SUM(AS141:AS142))</f>
        <v/>
      </c>
      <c r="AT143" s="55">
        <f>IF(ISBLANK(AT140),"",SUM(AT141:AT142))</f>
        <v>1</v>
      </c>
      <c r="AU143" s="56" t="s">
        <v>20</v>
      </c>
      <c r="AV143" s="57">
        <f>IF(ISBLANK(AT140),"",SUM(AV141:AV142))</f>
        <v>1</v>
      </c>
      <c r="AW143" s="55" t="str">
        <f>IF(ISBLANK(AW140),"",SUM(AW141:AW142))</f>
        <v/>
      </c>
      <c r="AX143" s="56" t="s">
        <v>20</v>
      </c>
      <c r="AY143" s="57" t="str">
        <f>IF(ISBLANK(AW140),"",SUM(AY141:AY142))</f>
        <v/>
      </c>
      <c r="AZ143" s="52"/>
      <c r="BA143" s="53"/>
      <c r="BB143" s="53"/>
      <c r="BC143" s="53"/>
      <c r="BD143" s="53"/>
      <c r="BE143" s="54"/>
      <c r="BF143" s="90"/>
      <c r="BG143" s="91"/>
      <c r="BH143" s="96"/>
      <c r="BI143" s="97"/>
      <c r="BJ143" s="96"/>
      <c r="BK143" s="97"/>
      <c r="BL143" s="96"/>
      <c r="BM143" s="97"/>
      <c r="BN143" s="96"/>
      <c r="BO143" s="97"/>
      <c r="BP143" s="96"/>
      <c r="BQ143" s="97"/>
      <c r="BR143" s="96"/>
      <c r="BS143" s="97"/>
      <c r="BT143" s="117"/>
      <c r="BU143" s="118"/>
      <c r="BV143" s="104"/>
      <c r="BW143" s="105"/>
      <c r="BX143" s="106"/>
      <c r="BY143" s="84"/>
      <c r="CA143" s="77"/>
      <c r="CG143" s="76"/>
    </row>
    <row r="144" spans="1:85" ht="18" customHeight="1" x14ac:dyDescent="0.15">
      <c r="L144" s="64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</row>
    <row r="145" spans="1:51" ht="10.5" customHeight="1" x14ac:dyDescent="0.15">
      <c r="L145" s="64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</row>
    <row r="146" spans="1:51" ht="10.5" customHeight="1" x14ac:dyDescent="0.15"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</row>
    <row r="147" spans="1:51" ht="10.5" customHeight="1" x14ac:dyDescent="0.15"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</row>
    <row r="148" spans="1:51" x14ac:dyDescent="0.15">
      <c r="A148" s="64"/>
    </row>
    <row r="149" spans="1:51" x14ac:dyDescent="0.15">
      <c r="A149" s="64"/>
    </row>
  </sheetData>
  <mergeCells count="950">
    <mergeCell ref="BJ24:BK27"/>
    <mergeCell ref="BL24:BM27"/>
    <mergeCell ref="P20:R20"/>
    <mergeCell ref="S20:U20"/>
    <mergeCell ref="V20:X20"/>
    <mergeCell ref="AW24:AY24"/>
    <mergeCell ref="AZ24:BB24"/>
    <mergeCell ref="BC24:BE24"/>
    <mergeCell ref="BF20:BG23"/>
    <mergeCell ref="BH20:BI23"/>
    <mergeCell ref="BJ20:BK23"/>
    <mergeCell ref="AW20:AY20"/>
    <mergeCell ref="AZ20:BB20"/>
    <mergeCell ref="BC20:BE20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BF24:BG27"/>
    <mergeCell ref="AE20:AG20"/>
    <mergeCell ref="AN20:AP20"/>
    <mergeCell ref="AQ20:AS20"/>
    <mergeCell ref="AT20:AV20"/>
    <mergeCell ref="BN32:BO35"/>
    <mergeCell ref="BP32:BQ35"/>
    <mergeCell ref="BR32:BS35"/>
    <mergeCell ref="AH28:AJ28"/>
    <mergeCell ref="AK28:AM28"/>
    <mergeCell ref="AN32:AP32"/>
    <mergeCell ref="AQ32:AS32"/>
    <mergeCell ref="AT32:AV32"/>
    <mergeCell ref="AW32:AY32"/>
    <mergeCell ref="AT24:AV24"/>
    <mergeCell ref="AZ28:BB28"/>
    <mergeCell ref="BC28:BE28"/>
    <mergeCell ref="BF28:BG31"/>
    <mergeCell ref="BH28:BI31"/>
    <mergeCell ref="BJ28:BK31"/>
    <mergeCell ref="AH32:AJ32"/>
    <mergeCell ref="AK32:AM32"/>
    <mergeCell ref="BF32:BG35"/>
    <mergeCell ref="BR20:BS23"/>
    <mergeCell ref="BH24:BI27"/>
    <mergeCell ref="BH32:BI35"/>
    <mergeCell ref="BT32:BU35"/>
    <mergeCell ref="BL20:BM23"/>
    <mergeCell ref="BN20:BO23"/>
    <mergeCell ref="BP20:BQ23"/>
    <mergeCell ref="BR24:BS27"/>
    <mergeCell ref="BT24:BU27"/>
    <mergeCell ref="BN24:BO27"/>
    <mergeCell ref="BP24:BQ27"/>
    <mergeCell ref="BY28:BY31"/>
    <mergeCell ref="BV24:BX27"/>
    <mergeCell ref="BY24:BY27"/>
    <mergeCell ref="BL28:BM31"/>
    <mergeCell ref="BV32:BX35"/>
    <mergeCell ref="BY32:BY35"/>
    <mergeCell ref="BT20:BU23"/>
    <mergeCell ref="BV20:BX23"/>
    <mergeCell ref="BY20:BY23"/>
    <mergeCell ref="BJ32:BK35"/>
    <mergeCell ref="BL32:BM35"/>
    <mergeCell ref="A32:A35"/>
    <mergeCell ref="B32:B35"/>
    <mergeCell ref="C32:I35"/>
    <mergeCell ref="J32:L32"/>
    <mergeCell ref="M32:O32"/>
    <mergeCell ref="P32:R32"/>
    <mergeCell ref="S32:U32"/>
    <mergeCell ref="V32:X32"/>
    <mergeCell ref="Y32:AA32"/>
    <mergeCell ref="AB32:AD32"/>
    <mergeCell ref="AE32:AG32"/>
    <mergeCell ref="A20:A23"/>
    <mergeCell ref="B20:B23"/>
    <mergeCell ref="A28:A31"/>
    <mergeCell ref="B28:B31"/>
    <mergeCell ref="C28:I31"/>
    <mergeCell ref="J28:L28"/>
    <mergeCell ref="M28:O28"/>
    <mergeCell ref="C20:I23"/>
    <mergeCell ref="J20:L20"/>
    <mergeCell ref="M20:O20"/>
    <mergeCell ref="A24:A27"/>
    <mergeCell ref="B24:B27"/>
    <mergeCell ref="C24:I27"/>
    <mergeCell ref="J24:L24"/>
    <mergeCell ref="M24:O24"/>
    <mergeCell ref="BV16:BX19"/>
    <mergeCell ref="AH16:AJ16"/>
    <mergeCell ref="AK16:AM16"/>
    <mergeCell ref="AZ16:BB16"/>
    <mergeCell ref="BC16:BE16"/>
    <mergeCell ref="P28:R28"/>
    <mergeCell ref="S28:U28"/>
    <mergeCell ref="V28:X28"/>
    <mergeCell ref="Y28:AA28"/>
    <mergeCell ref="AB28:AD28"/>
    <mergeCell ref="AE28:AG28"/>
    <mergeCell ref="BN28:BO31"/>
    <mergeCell ref="BP28:BQ31"/>
    <mergeCell ref="BR28:BS31"/>
    <mergeCell ref="BT28:BU31"/>
    <mergeCell ref="BV28:BX31"/>
    <mergeCell ref="AN28:AP28"/>
    <mergeCell ref="AQ28:AS28"/>
    <mergeCell ref="P16:R16"/>
    <mergeCell ref="S16:U16"/>
    <mergeCell ref="V16:X16"/>
    <mergeCell ref="Y16:AA16"/>
    <mergeCell ref="Y20:AA20"/>
    <mergeCell ref="AB20:AD20"/>
    <mergeCell ref="BT12:BU15"/>
    <mergeCell ref="BV12:BX15"/>
    <mergeCell ref="BY12:BY15"/>
    <mergeCell ref="AZ12:BB12"/>
    <mergeCell ref="BC12:BE12"/>
    <mergeCell ref="AK8:AM8"/>
    <mergeCell ref="AZ8:BB8"/>
    <mergeCell ref="BC8:BE8"/>
    <mergeCell ref="BY16:BY19"/>
    <mergeCell ref="BJ16:BK19"/>
    <mergeCell ref="BL16:BM19"/>
    <mergeCell ref="BN16:BO19"/>
    <mergeCell ref="BP16:BQ19"/>
    <mergeCell ref="BR16:BS19"/>
    <mergeCell ref="BT16:BU19"/>
    <mergeCell ref="BF16:BG19"/>
    <mergeCell ref="BH16:BI19"/>
    <mergeCell ref="AN8:AP8"/>
    <mergeCell ref="AQ8:AS8"/>
    <mergeCell ref="AN12:AP12"/>
    <mergeCell ref="AQ12:AS12"/>
    <mergeCell ref="AN16:AP16"/>
    <mergeCell ref="AQ16:AS16"/>
    <mergeCell ref="AT8:AV8"/>
    <mergeCell ref="AT16:AV16"/>
    <mergeCell ref="AW16:AY16"/>
    <mergeCell ref="A12:A15"/>
    <mergeCell ref="B12:B15"/>
    <mergeCell ref="C12:I15"/>
    <mergeCell ref="J12:L12"/>
    <mergeCell ref="M12:O12"/>
    <mergeCell ref="A8:A11"/>
    <mergeCell ref="B8:B11"/>
    <mergeCell ref="C8:I11"/>
    <mergeCell ref="J8:L8"/>
    <mergeCell ref="M8:O8"/>
    <mergeCell ref="A16:A19"/>
    <mergeCell ref="B16:B19"/>
    <mergeCell ref="C16:I19"/>
    <mergeCell ref="J16:L16"/>
    <mergeCell ref="M16:O16"/>
    <mergeCell ref="BR8:BS11"/>
    <mergeCell ref="AB8:AD8"/>
    <mergeCell ref="AE8:AG8"/>
    <mergeCell ref="AH8:AJ8"/>
    <mergeCell ref="BF12:BG15"/>
    <mergeCell ref="BH12:BI15"/>
    <mergeCell ref="BJ12:BK15"/>
    <mergeCell ref="BL12:BM15"/>
    <mergeCell ref="P12:R12"/>
    <mergeCell ref="S12:U12"/>
    <mergeCell ref="AB12:AD12"/>
    <mergeCell ref="Y8:AA8"/>
    <mergeCell ref="BN12:BO15"/>
    <mergeCell ref="BP12:BQ15"/>
    <mergeCell ref="BR12:BS15"/>
    <mergeCell ref="AE12:AG12"/>
    <mergeCell ref="AH12:AJ12"/>
    <mergeCell ref="AK12:AM12"/>
    <mergeCell ref="V8:X8"/>
    <mergeCell ref="AW8:AY8"/>
    <mergeCell ref="AT12:AV12"/>
    <mergeCell ref="AW12:AY12"/>
    <mergeCell ref="BY4:BY7"/>
    <mergeCell ref="AN4:AP4"/>
    <mergeCell ref="Y4:AA4"/>
    <mergeCell ref="AB4:AD4"/>
    <mergeCell ref="AE4:AG4"/>
    <mergeCell ref="AH4:AJ4"/>
    <mergeCell ref="AK4:AM4"/>
    <mergeCell ref="AZ4:BB4"/>
    <mergeCell ref="BC4:BE4"/>
    <mergeCell ref="BF4:BG7"/>
    <mergeCell ref="BH4:BI7"/>
    <mergeCell ref="AW4:AY4"/>
    <mergeCell ref="A4:A7"/>
    <mergeCell ref="B4:B7"/>
    <mergeCell ref="C4:I7"/>
    <mergeCell ref="P4:R4"/>
    <mergeCell ref="S4:U4"/>
    <mergeCell ref="BT8:BU11"/>
    <mergeCell ref="BV8:BX11"/>
    <mergeCell ref="BY8:BY11"/>
    <mergeCell ref="BF8:BG11"/>
    <mergeCell ref="BH8:BI11"/>
    <mergeCell ref="BJ8:BK11"/>
    <mergeCell ref="BL8:BM11"/>
    <mergeCell ref="BN8:BO11"/>
    <mergeCell ref="BP8:BQ11"/>
    <mergeCell ref="V4:X4"/>
    <mergeCell ref="BJ4:BK7"/>
    <mergeCell ref="BL4:BM7"/>
    <mergeCell ref="BN4:BO7"/>
    <mergeCell ref="BP4:BQ7"/>
    <mergeCell ref="BR4:BS7"/>
    <mergeCell ref="BT4:BU7"/>
    <mergeCell ref="AQ4:AS4"/>
    <mergeCell ref="AT4:AV4"/>
    <mergeCell ref="BV4:BX7"/>
    <mergeCell ref="BF2:BI2"/>
    <mergeCell ref="BJ2:BO2"/>
    <mergeCell ref="BP2:BX2"/>
    <mergeCell ref="BN3:BO3"/>
    <mergeCell ref="C3:I3"/>
    <mergeCell ref="J3:O3"/>
    <mergeCell ref="P3:U3"/>
    <mergeCell ref="AN3:AS3"/>
    <mergeCell ref="AT3:AY3"/>
    <mergeCell ref="V3:AA3"/>
    <mergeCell ref="AB3:AG3"/>
    <mergeCell ref="AH3:AM3"/>
    <mergeCell ref="BP3:BQ3"/>
    <mergeCell ref="BR3:BS3"/>
    <mergeCell ref="BT3:BU3"/>
    <mergeCell ref="BV3:BX3"/>
    <mergeCell ref="AZ3:BE3"/>
    <mergeCell ref="BF3:BG3"/>
    <mergeCell ref="BH3:BI3"/>
    <mergeCell ref="BJ3:BK3"/>
    <mergeCell ref="BL3:BM3"/>
    <mergeCell ref="BF38:BI38"/>
    <mergeCell ref="BJ38:BO38"/>
    <mergeCell ref="BP38:BX38"/>
    <mergeCell ref="C39:I39"/>
    <mergeCell ref="J39:O39"/>
    <mergeCell ref="P39:U39"/>
    <mergeCell ref="V39:AA39"/>
    <mergeCell ref="AB39:AG39"/>
    <mergeCell ref="AH39:AM39"/>
    <mergeCell ref="AN39:AS39"/>
    <mergeCell ref="AT39:AY39"/>
    <mergeCell ref="AZ39:BE39"/>
    <mergeCell ref="BF39:BG39"/>
    <mergeCell ref="BH39:BI39"/>
    <mergeCell ref="BJ39:BK39"/>
    <mergeCell ref="BL39:BM39"/>
    <mergeCell ref="BN39:BO39"/>
    <mergeCell ref="BP39:BQ39"/>
    <mergeCell ref="BR39:BS39"/>
    <mergeCell ref="BT39:BU39"/>
    <mergeCell ref="BV39:BX39"/>
    <mergeCell ref="C40:I43"/>
    <mergeCell ref="P40:R40"/>
    <mergeCell ref="S40:U40"/>
    <mergeCell ref="V40:X40"/>
    <mergeCell ref="Y40:AA40"/>
    <mergeCell ref="AB40:AD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BF40:BG43"/>
    <mergeCell ref="BH40:BI43"/>
    <mergeCell ref="BL44:BM47"/>
    <mergeCell ref="BJ40:BK43"/>
    <mergeCell ref="BL40:BM43"/>
    <mergeCell ref="AN44:AP44"/>
    <mergeCell ref="AQ44:AS44"/>
    <mergeCell ref="AT44:AV44"/>
    <mergeCell ref="AW44:AY44"/>
    <mergeCell ref="AZ44:BB44"/>
    <mergeCell ref="BC44:BE44"/>
    <mergeCell ref="BF44:BG47"/>
    <mergeCell ref="BH44:BI47"/>
    <mergeCell ref="BJ44:BK47"/>
    <mergeCell ref="C44:I47"/>
    <mergeCell ref="J44:L44"/>
    <mergeCell ref="M44:O44"/>
    <mergeCell ref="V44:X44"/>
    <mergeCell ref="Y44:AA44"/>
    <mergeCell ref="AB44:AD44"/>
    <mergeCell ref="AE44:AG44"/>
    <mergeCell ref="AH44:AJ44"/>
    <mergeCell ref="AK44:AM44"/>
    <mergeCell ref="BN48:BO51"/>
    <mergeCell ref="BP48:BQ51"/>
    <mergeCell ref="BR48:BS51"/>
    <mergeCell ref="BT48:BU51"/>
    <mergeCell ref="BV48:BX51"/>
    <mergeCell ref="BN40:BO43"/>
    <mergeCell ref="BP40:BQ43"/>
    <mergeCell ref="BR40:BS43"/>
    <mergeCell ref="BT40:BU43"/>
    <mergeCell ref="BV40:BX43"/>
    <mergeCell ref="AQ48:AS48"/>
    <mergeCell ref="AT48:AV48"/>
    <mergeCell ref="AW48:AY48"/>
    <mergeCell ref="AZ48:BB48"/>
    <mergeCell ref="BC48:BE48"/>
    <mergeCell ref="BF48:BG51"/>
    <mergeCell ref="BH48:BI51"/>
    <mergeCell ref="BJ48:BK51"/>
    <mergeCell ref="BL48:BM51"/>
    <mergeCell ref="BP56:BQ59"/>
    <mergeCell ref="BR56:BS59"/>
    <mergeCell ref="BT56:BU59"/>
    <mergeCell ref="BV56:BX59"/>
    <mergeCell ref="C52:I55"/>
    <mergeCell ref="J52:L52"/>
    <mergeCell ref="M52:O52"/>
    <mergeCell ref="P52:R52"/>
    <mergeCell ref="S52:U52"/>
    <mergeCell ref="V52:X52"/>
    <mergeCell ref="Y52:AA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BF52:BG55"/>
    <mergeCell ref="BH52:BI55"/>
    <mergeCell ref="BJ52:BK55"/>
    <mergeCell ref="BL52:BM55"/>
    <mergeCell ref="BN52:BO55"/>
    <mergeCell ref="AT56:AV56"/>
    <mergeCell ref="AW56:AY56"/>
    <mergeCell ref="AZ56:BB56"/>
    <mergeCell ref="BC56:BE56"/>
    <mergeCell ref="BF56:BG59"/>
    <mergeCell ref="BH56:BI59"/>
    <mergeCell ref="BJ56:BK59"/>
    <mergeCell ref="BL56:BM59"/>
    <mergeCell ref="BN56:BO59"/>
    <mergeCell ref="M56:O56"/>
    <mergeCell ref="P56:R56"/>
    <mergeCell ref="S56:U56"/>
    <mergeCell ref="V56:X56"/>
    <mergeCell ref="Y56:AA56"/>
    <mergeCell ref="AB56:AD56"/>
    <mergeCell ref="AE56:AG56"/>
    <mergeCell ref="AN56:AP56"/>
    <mergeCell ref="AQ56:AS56"/>
    <mergeCell ref="C64:I67"/>
    <mergeCell ref="BJ60:BK63"/>
    <mergeCell ref="J64:L64"/>
    <mergeCell ref="M64:O64"/>
    <mergeCell ref="P64:R64"/>
    <mergeCell ref="S64:U64"/>
    <mergeCell ref="V64:X64"/>
    <mergeCell ref="Y64:AA64"/>
    <mergeCell ref="AB64:AD64"/>
    <mergeCell ref="AE64:AG64"/>
    <mergeCell ref="AH64:AJ64"/>
    <mergeCell ref="AK64:AM64"/>
    <mergeCell ref="AN64:AP64"/>
    <mergeCell ref="AQ64:AS64"/>
    <mergeCell ref="AZ64:BB64"/>
    <mergeCell ref="BC64:BE64"/>
    <mergeCell ref="BF64:BG67"/>
    <mergeCell ref="BH64:BI67"/>
    <mergeCell ref="BJ64:BK67"/>
    <mergeCell ref="C60:I63"/>
    <mergeCell ref="J60:L60"/>
    <mergeCell ref="M60:O60"/>
    <mergeCell ref="P60:R60"/>
    <mergeCell ref="S60:U60"/>
    <mergeCell ref="AQ68:AS68"/>
    <mergeCell ref="AT68:AV68"/>
    <mergeCell ref="AW68:AY68"/>
    <mergeCell ref="BF68:BG71"/>
    <mergeCell ref="BH68:BI71"/>
    <mergeCell ref="BJ68:BK71"/>
    <mergeCell ref="BL60:BM63"/>
    <mergeCell ref="BN60:BO63"/>
    <mergeCell ref="BP60:BQ63"/>
    <mergeCell ref="AT60:AV60"/>
    <mergeCell ref="AW60:AY60"/>
    <mergeCell ref="AZ60:BB60"/>
    <mergeCell ref="BC60:BE60"/>
    <mergeCell ref="BF60:BG63"/>
    <mergeCell ref="BH60:BI63"/>
    <mergeCell ref="P68:R68"/>
    <mergeCell ref="S68:U68"/>
    <mergeCell ref="V68:X68"/>
    <mergeCell ref="Y68:AA68"/>
    <mergeCell ref="AB68:AD68"/>
    <mergeCell ref="AE68:AG68"/>
    <mergeCell ref="AH68:AJ68"/>
    <mergeCell ref="AK68:AM68"/>
    <mergeCell ref="AN68:AP68"/>
    <mergeCell ref="A52:A55"/>
    <mergeCell ref="B52:B55"/>
    <mergeCell ref="BY52:BY55"/>
    <mergeCell ref="A56:A59"/>
    <mergeCell ref="B56:B59"/>
    <mergeCell ref="BY56:BY59"/>
    <mergeCell ref="A60:A63"/>
    <mergeCell ref="B60:B63"/>
    <mergeCell ref="BY60:BY63"/>
    <mergeCell ref="BR60:BS63"/>
    <mergeCell ref="BT60:BU63"/>
    <mergeCell ref="BV60:BX63"/>
    <mergeCell ref="V60:X60"/>
    <mergeCell ref="Y60:AA60"/>
    <mergeCell ref="AB60:AD60"/>
    <mergeCell ref="AE60:AG60"/>
    <mergeCell ref="AH60:AJ60"/>
    <mergeCell ref="AK60:AM60"/>
    <mergeCell ref="BP52:BQ55"/>
    <mergeCell ref="BR52:BS55"/>
    <mergeCell ref="BT52:BU55"/>
    <mergeCell ref="BV52:BX55"/>
    <mergeCell ref="C56:I59"/>
    <mergeCell ref="J56:L56"/>
    <mergeCell ref="A40:A43"/>
    <mergeCell ref="B40:B43"/>
    <mergeCell ref="BY40:BY43"/>
    <mergeCell ref="A44:A47"/>
    <mergeCell ref="B44:B47"/>
    <mergeCell ref="BY44:BY47"/>
    <mergeCell ref="A48:A51"/>
    <mergeCell ref="B48:B51"/>
    <mergeCell ref="BY48:BY51"/>
    <mergeCell ref="BN44:BO47"/>
    <mergeCell ref="BP44:BQ47"/>
    <mergeCell ref="BR44:BS47"/>
    <mergeCell ref="BT44:BU47"/>
    <mergeCell ref="BV44:BX47"/>
    <mergeCell ref="C48:I51"/>
    <mergeCell ref="J48:L48"/>
    <mergeCell ref="M48:O48"/>
    <mergeCell ref="P48:R48"/>
    <mergeCell ref="S48:U48"/>
    <mergeCell ref="AB48:AD48"/>
    <mergeCell ref="AE48:AG48"/>
    <mergeCell ref="AH48:AJ48"/>
    <mergeCell ref="AK48:AM48"/>
    <mergeCell ref="AN48:AP48"/>
    <mergeCell ref="A64:A67"/>
    <mergeCell ref="B64:B67"/>
    <mergeCell ref="BY64:BY67"/>
    <mergeCell ref="A68:A71"/>
    <mergeCell ref="B68:B71"/>
    <mergeCell ref="BY68:BY71"/>
    <mergeCell ref="BF74:BI74"/>
    <mergeCell ref="BJ74:BO74"/>
    <mergeCell ref="BP74:BX74"/>
    <mergeCell ref="BL68:BM71"/>
    <mergeCell ref="BN68:BO71"/>
    <mergeCell ref="BP68:BQ71"/>
    <mergeCell ref="BR68:BS71"/>
    <mergeCell ref="BT68:BU71"/>
    <mergeCell ref="BV68:BX71"/>
    <mergeCell ref="BL64:BM67"/>
    <mergeCell ref="BN64:BO67"/>
    <mergeCell ref="BP64:BQ67"/>
    <mergeCell ref="BR64:BS67"/>
    <mergeCell ref="BT64:BU67"/>
    <mergeCell ref="BV64:BX67"/>
    <mergeCell ref="C68:I71"/>
    <mergeCell ref="J68:L68"/>
    <mergeCell ref="M68:O68"/>
    <mergeCell ref="C75:I75"/>
    <mergeCell ref="J75:O75"/>
    <mergeCell ref="P75:U75"/>
    <mergeCell ref="V75:AA75"/>
    <mergeCell ref="AB75:AG75"/>
    <mergeCell ref="AH75:AM75"/>
    <mergeCell ref="AN75:AS75"/>
    <mergeCell ref="AT75:AY75"/>
    <mergeCell ref="AZ75:BE75"/>
    <mergeCell ref="BF75:BG75"/>
    <mergeCell ref="BH75:BI75"/>
    <mergeCell ref="BJ75:BK75"/>
    <mergeCell ref="BL75:BM75"/>
    <mergeCell ref="BN75:BO75"/>
    <mergeCell ref="BP75:BQ75"/>
    <mergeCell ref="BR75:BS75"/>
    <mergeCell ref="BT75:BU75"/>
    <mergeCell ref="BV75:BX75"/>
    <mergeCell ref="A76:A79"/>
    <mergeCell ref="B76:B79"/>
    <mergeCell ref="C76:I79"/>
    <mergeCell ref="P76:R76"/>
    <mergeCell ref="S76:U76"/>
    <mergeCell ref="V76:X76"/>
    <mergeCell ref="Y76:AA76"/>
    <mergeCell ref="AB76:AD76"/>
    <mergeCell ref="AE76:AG76"/>
    <mergeCell ref="BY76:BY79"/>
    <mergeCell ref="AH76:AJ76"/>
    <mergeCell ref="AK76:AM76"/>
    <mergeCell ref="AN76:AP76"/>
    <mergeCell ref="AQ76:AS76"/>
    <mergeCell ref="AT76:AV76"/>
    <mergeCell ref="AW76:AY76"/>
    <mergeCell ref="AZ76:BB76"/>
    <mergeCell ref="BC76:BE76"/>
    <mergeCell ref="BF76:BG79"/>
    <mergeCell ref="BH76:BI79"/>
    <mergeCell ref="BJ76:BK79"/>
    <mergeCell ref="BL76:BM79"/>
    <mergeCell ref="BN76:BO79"/>
    <mergeCell ref="BP76:BQ79"/>
    <mergeCell ref="BR76:BS79"/>
    <mergeCell ref="BT76:BU79"/>
    <mergeCell ref="BV76:BX79"/>
    <mergeCell ref="A80:A83"/>
    <mergeCell ref="B80:B83"/>
    <mergeCell ref="C80:I83"/>
    <mergeCell ref="J80:L80"/>
    <mergeCell ref="M80:O80"/>
    <mergeCell ref="V80:X80"/>
    <mergeCell ref="Y80:AA80"/>
    <mergeCell ref="AB80:AD80"/>
    <mergeCell ref="AE80:AG80"/>
    <mergeCell ref="BY84:BY87"/>
    <mergeCell ref="AH84:AJ84"/>
    <mergeCell ref="AK84:AM84"/>
    <mergeCell ref="AN84:AP84"/>
    <mergeCell ref="AQ84:AS84"/>
    <mergeCell ref="AT84:AV84"/>
    <mergeCell ref="AW84:AY84"/>
    <mergeCell ref="AZ84:BB84"/>
    <mergeCell ref="BC84:BE84"/>
    <mergeCell ref="BF84:BG87"/>
    <mergeCell ref="BH84:BI87"/>
    <mergeCell ref="BJ84:BK87"/>
    <mergeCell ref="BL84:BM87"/>
    <mergeCell ref="BN84:BO87"/>
    <mergeCell ref="BP84:BQ87"/>
    <mergeCell ref="BR84:BS87"/>
    <mergeCell ref="BT84:BU87"/>
    <mergeCell ref="BV84:BX87"/>
    <mergeCell ref="BY80:BY83"/>
    <mergeCell ref="AH80:AJ80"/>
    <mergeCell ref="AK80:AM80"/>
    <mergeCell ref="AN80:AP80"/>
    <mergeCell ref="AQ80:AS80"/>
    <mergeCell ref="AT80:AV80"/>
    <mergeCell ref="AW80:AY80"/>
    <mergeCell ref="AZ80:BB80"/>
    <mergeCell ref="BC80:BE80"/>
    <mergeCell ref="BF80:BG83"/>
    <mergeCell ref="BH80:BI83"/>
    <mergeCell ref="BJ80:BK83"/>
    <mergeCell ref="BL80:BM83"/>
    <mergeCell ref="BN80:BO83"/>
    <mergeCell ref="BP80:BQ83"/>
    <mergeCell ref="BR80:BS83"/>
    <mergeCell ref="BT80:BU83"/>
    <mergeCell ref="BV80:BX83"/>
    <mergeCell ref="A88:A91"/>
    <mergeCell ref="B88:B91"/>
    <mergeCell ref="C88:I91"/>
    <mergeCell ref="J88:L88"/>
    <mergeCell ref="M88:O88"/>
    <mergeCell ref="P88:R88"/>
    <mergeCell ref="S88:U88"/>
    <mergeCell ref="V88:X88"/>
    <mergeCell ref="Y88:AA88"/>
    <mergeCell ref="A84:A87"/>
    <mergeCell ref="B84:B87"/>
    <mergeCell ref="C84:I87"/>
    <mergeCell ref="J84:L84"/>
    <mergeCell ref="M84:O84"/>
    <mergeCell ref="P84:R84"/>
    <mergeCell ref="S84:U84"/>
    <mergeCell ref="AB84:AD84"/>
    <mergeCell ref="AE84:AG84"/>
    <mergeCell ref="AH88:AJ88"/>
    <mergeCell ref="AK88:AM88"/>
    <mergeCell ref="AN88:AP88"/>
    <mergeCell ref="AQ88:AS88"/>
    <mergeCell ref="AT88:AV88"/>
    <mergeCell ref="AW88:AY88"/>
    <mergeCell ref="AZ88:BB88"/>
    <mergeCell ref="BC88:BE88"/>
    <mergeCell ref="BF88:BG91"/>
    <mergeCell ref="BH88:BI91"/>
    <mergeCell ref="BJ88:BK91"/>
    <mergeCell ref="BL88:BM91"/>
    <mergeCell ref="BN88:BO91"/>
    <mergeCell ref="BP88:BQ91"/>
    <mergeCell ref="BR88:BS91"/>
    <mergeCell ref="BT88:BU91"/>
    <mergeCell ref="BV88:BX91"/>
    <mergeCell ref="BY88:BY91"/>
    <mergeCell ref="A92:A95"/>
    <mergeCell ref="B92:B95"/>
    <mergeCell ref="C92:I95"/>
    <mergeCell ref="J92:L92"/>
    <mergeCell ref="M92:O92"/>
    <mergeCell ref="P92:R92"/>
    <mergeCell ref="S92:U92"/>
    <mergeCell ref="V92:X92"/>
    <mergeCell ref="Y92:AA92"/>
    <mergeCell ref="BY92:BY95"/>
    <mergeCell ref="AB92:AD92"/>
    <mergeCell ref="AE92:AG92"/>
    <mergeCell ref="AN92:AP92"/>
    <mergeCell ref="AQ92:AS92"/>
    <mergeCell ref="AT92:AV92"/>
    <mergeCell ref="AW92:AY92"/>
    <mergeCell ref="AZ92:BB92"/>
    <mergeCell ref="BC92:BE92"/>
    <mergeCell ref="BF92:BG95"/>
    <mergeCell ref="BH92:BI95"/>
    <mergeCell ref="BJ92:BK95"/>
    <mergeCell ref="BL92:BM95"/>
    <mergeCell ref="BN92:BO95"/>
    <mergeCell ref="BP92:BQ95"/>
    <mergeCell ref="BR92:BS95"/>
    <mergeCell ref="BT92:BU95"/>
    <mergeCell ref="BV92:BX95"/>
    <mergeCell ref="A96:A99"/>
    <mergeCell ref="B96:B99"/>
    <mergeCell ref="C96:I99"/>
    <mergeCell ref="J96:L96"/>
    <mergeCell ref="M96:O96"/>
    <mergeCell ref="P96:R96"/>
    <mergeCell ref="S96:U96"/>
    <mergeCell ref="V96:X96"/>
    <mergeCell ref="Y96:AA96"/>
    <mergeCell ref="BY100:BY103"/>
    <mergeCell ref="AB100:AD100"/>
    <mergeCell ref="AE100:AG100"/>
    <mergeCell ref="AH100:AJ100"/>
    <mergeCell ref="AK100:AM100"/>
    <mergeCell ref="AN100:AP100"/>
    <mergeCell ref="AQ100:AS100"/>
    <mergeCell ref="AZ100:BB100"/>
    <mergeCell ref="BC100:BE100"/>
    <mergeCell ref="BF100:BG103"/>
    <mergeCell ref="BH100:BI103"/>
    <mergeCell ref="BJ100:BK103"/>
    <mergeCell ref="BL100:BM103"/>
    <mergeCell ref="BN100:BO103"/>
    <mergeCell ref="BP100:BQ103"/>
    <mergeCell ref="BR100:BS103"/>
    <mergeCell ref="BT100:BU103"/>
    <mergeCell ref="BV100:BX103"/>
    <mergeCell ref="BY96:BY99"/>
    <mergeCell ref="AB96:AD96"/>
    <mergeCell ref="AE96:AG96"/>
    <mergeCell ref="AH96:AJ96"/>
    <mergeCell ref="AK96:AM96"/>
    <mergeCell ref="AT96:AV96"/>
    <mergeCell ref="AW96:AY96"/>
    <mergeCell ref="AZ96:BB96"/>
    <mergeCell ref="BC96:BE96"/>
    <mergeCell ref="BF96:BG99"/>
    <mergeCell ref="BH96:BI99"/>
    <mergeCell ref="BJ96:BK99"/>
    <mergeCell ref="BL96:BM99"/>
    <mergeCell ref="BN96:BO99"/>
    <mergeCell ref="BP96:BQ99"/>
    <mergeCell ref="BR96:BS99"/>
    <mergeCell ref="BT96:BU99"/>
    <mergeCell ref="BV96:BX99"/>
    <mergeCell ref="A104:A107"/>
    <mergeCell ref="B104:B107"/>
    <mergeCell ref="C104:I107"/>
    <mergeCell ref="J104:L104"/>
    <mergeCell ref="M104:O104"/>
    <mergeCell ref="P104:R104"/>
    <mergeCell ref="S104:U104"/>
    <mergeCell ref="V104:X104"/>
    <mergeCell ref="Y104:AA104"/>
    <mergeCell ref="A100:A103"/>
    <mergeCell ref="B100:B103"/>
    <mergeCell ref="C100:I103"/>
    <mergeCell ref="J100:L100"/>
    <mergeCell ref="M100:O100"/>
    <mergeCell ref="P100:R100"/>
    <mergeCell ref="S100:U100"/>
    <mergeCell ref="V100:X100"/>
    <mergeCell ref="Y100:AA100"/>
    <mergeCell ref="AB104:AD104"/>
    <mergeCell ref="AE104:AG104"/>
    <mergeCell ref="AH104:AJ104"/>
    <mergeCell ref="AK104:AM104"/>
    <mergeCell ref="AN104:AP104"/>
    <mergeCell ref="AQ104:AS104"/>
    <mergeCell ref="AT104:AV104"/>
    <mergeCell ref="AW104:AY104"/>
    <mergeCell ref="BF104:BG107"/>
    <mergeCell ref="BH104:BI107"/>
    <mergeCell ref="BJ104:BK107"/>
    <mergeCell ref="BL104:BM107"/>
    <mergeCell ref="BN104:BO107"/>
    <mergeCell ref="BP104:BQ107"/>
    <mergeCell ref="BR104:BS107"/>
    <mergeCell ref="BT104:BU107"/>
    <mergeCell ref="BV104:BX107"/>
    <mergeCell ref="BY104:BY107"/>
    <mergeCell ref="AH112:AJ112"/>
    <mergeCell ref="AK112:AM112"/>
    <mergeCell ref="AN112:AP112"/>
    <mergeCell ref="AQ112:AS112"/>
    <mergeCell ref="AT112:AV112"/>
    <mergeCell ref="AW112:AY112"/>
    <mergeCell ref="BP112:BQ115"/>
    <mergeCell ref="BR112:BS115"/>
    <mergeCell ref="BT112:BU115"/>
    <mergeCell ref="BL112:BM115"/>
    <mergeCell ref="BN112:BO115"/>
    <mergeCell ref="AZ112:BB112"/>
    <mergeCell ref="BC112:BE112"/>
    <mergeCell ref="C111:I111"/>
    <mergeCell ref="J111:O111"/>
    <mergeCell ref="P111:U111"/>
    <mergeCell ref="V111:AA111"/>
    <mergeCell ref="AB111:AG111"/>
    <mergeCell ref="AH111:AM111"/>
    <mergeCell ref="AN111:AS111"/>
    <mergeCell ref="AT111:AY111"/>
    <mergeCell ref="BL111:BM111"/>
    <mergeCell ref="AZ111:BE111"/>
    <mergeCell ref="BF111:BG111"/>
    <mergeCell ref="BH111:BI111"/>
    <mergeCell ref="BJ111:BK111"/>
    <mergeCell ref="A116:A119"/>
    <mergeCell ref="B116:B119"/>
    <mergeCell ref="C116:I119"/>
    <mergeCell ref="J116:L116"/>
    <mergeCell ref="M116:O116"/>
    <mergeCell ref="V116:X116"/>
    <mergeCell ref="Y116:AA116"/>
    <mergeCell ref="AB116:AD116"/>
    <mergeCell ref="AE116:AG116"/>
    <mergeCell ref="A112:A115"/>
    <mergeCell ref="B112:B115"/>
    <mergeCell ref="C112:I115"/>
    <mergeCell ref="P112:R112"/>
    <mergeCell ref="S112:U112"/>
    <mergeCell ref="V112:X112"/>
    <mergeCell ref="Y112:AA112"/>
    <mergeCell ref="AB112:AD112"/>
    <mergeCell ref="AE112:AG112"/>
    <mergeCell ref="AH116:AJ116"/>
    <mergeCell ref="AK116:AM116"/>
    <mergeCell ref="AN116:AP116"/>
    <mergeCell ref="AQ116:AS116"/>
    <mergeCell ref="AT116:AV116"/>
    <mergeCell ref="AW116:AY116"/>
    <mergeCell ref="AH120:AJ120"/>
    <mergeCell ref="AK120:AM120"/>
    <mergeCell ref="AN120:AP120"/>
    <mergeCell ref="AQ120:AS120"/>
    <mergeCell ref="AT120:AV120"/>
    <mergeCell ref="AW120:AY120"/>
    <mergeCell ref="A120:A123"/>
    <mergeCell ref="B120:B123"/>
    <mergeCell ref="C120:I123"/>
    <mergeCell ref="J120:L120"/>
    <mergeCell ref="M120:O120"/>
    <mergeCell ref="P120:R120"/>
    <mergeCell ref="S120:U120"/>
    <mergeCell ref="AB120:AD120"/>
    <mergeCell ref="AE120:AG120"/>
    <mergeCell ref="BY124:BY127"/>
    <mergeCell ref="BF128:BG131"/>
    <mergeCell ref="BH128:BI131"/>
    <mergeCell ref="BJ128:BK131"/>
    <mergeCell ref="BV128:BX131"/>
    <mergeCell ref="A124:A127"/>
    <mergeCell ref="B124:B127"/>
    <mergeCell ref="C124:I127"/>
    <mergeCell ref="J124:L124"/>
    <mergeCell ref="M124:O124"/>
    <mergeCell ref="P124:R124"/>
    <mergeCell ref="S124:U124"/>
    <mergeCell ref="V124:X124"/>
    <mergeCell ref="Y124:AA124"/>
    <mergeCell ref="AN128:AP128"/>
    <mergeCell ref="AQ128:AS128"/>
    <mergeCell ref="AT128:AV128"/>
    <mergeCell ref="AW128:AY128"/>
    <mergeCell ref="BY128:BY131"/>
    <mergeCell ref="AB128:AD128"/>
    <mergeCell ref="AE128:AG128"/>
    <mergeCell ref="AH124:AJ124"/>
    <mergeCell ref="AK124:AM124"/>
    <mergeCell ref="A128:A131"/>
    <mergeCell ref="B128:B131"/>
    <mergeCell ref="C128:I131"/>
    <mergeCell ref="J128:L128"/>
    <mergeCell ref="M128:O128"/>
    <mergeCell ref="P128:R128"/>
    <mergeCell ref="S128:U128"/>
    <mergeCell ref="V128:X128"/>
    <mergeCell ref="Y128:AA128"/>
    <mergeCell ref="AE132:AG132"/>
    <mergeCell ref="AN124:AP124"/>
    <mergeCell ref="AQ124:AS124"/>
    <mergeCell ref="AT124:AV124"/>
    <mergeCell ref="AW124:AY124"/>
    <mergeCell ref="AZ124:BB124"/>
    <mergeCell ref="AZ128:BB128"/>
    <mergeCell ref="C140:I143"/>
    <mergeCell ref="J140:L140"/>
    <mergeCell ref="M140:O140"/>
    <mergeCell ref="P140:R140"/>
    <mergeCell ref="S140:U140"/>
    <mergeCell ref="V140:X140"/>
    <mergeCell ref="Y140:AA140"/>
    <mergeCell ref="AB140:AD140"/>
    <mergeCell ref="AE140:AG140"/>
    <mergeCell ref="AE136:AG136"/>
    <mergeCell ref="AH136:AJ136"/>
    <mergeCell ref="AK136:AM136"/>
    <mergeCell ref="AN136:AP136"/>
    <mergeCell ref="AQ136:AS136"/>
    <mergeCell ref="BT124:BU127"/>
    <mergeCell ref="BL128:BM131"/>
    <mergeCell ref="BN128:BO131"/>
    <mergeCell ref="BP128:BQ131"/>
    <mergeCell ref="BR128:BS131"/>
    <mergeCell ref="BT128:BU131"/>
    <mergeCell ref="A136:A139"/>
    <mergeCell ref="B136:B139"/>
    <mergeCell ref="C136:I139"/>
    <mergeCell ref="J136:L136"/>
    <mergeCell ref="M136:O136"/>
    <mergeCell ref="P136:R136"/>
    <mergeCell ref="S136:U136"/>
    <mergeCell ref="V136:X136"/>
    <mergeCell ref="AB132:AD132"/>
    <mergeCell ref="Y136:AA136"/>
    <mergeCell ref="A132:A135"/>
    <mergeCell ref="B132:B135"/>
    <mergeCell ref="C132:I135"/>
    <mergeCell ref="J132:L132"/>
    <mergeCell ref="M132:O132"/>
    <mergeCell ref="P132:R132"/>
    <mergeCell ref="S132:U132"/>
    <mergeCell ref="V132:X132"/>
    <mergeCell ref="BT136:BU139"/>
    <mergeCell ref="AZ132:BB132"/>
    <mergeCell ref="BC132:BE132"/>
    <mergeCell ref="AZ136:BB136"/>
    <mergeCell ref="BC136:BE136"/>
    <mergeCell ref="BL136:BM139"/>
    <mergeCell ref="BN136:BO139"/>
    <mergeCell ref="A140:A143"/>
    <mergeCell ref="B140:B143"/>
    <mergeCell ref="BL140:BM143"/>
    <mergeCell ref="BN140:BO143"/>
    <mergeCell ref="BP140:BQ143"/>
    <mergeCell ref="BR140:BS143"/>
    <mergeCell ref="AT132:AV132"/>
    <mergeCell ref="BT132:BU135"/>
    <mergeCell ref="Y132:AA132"/>
    <mergeCell ref="AB136:AD136"/>
    <mergeCell ref="AH132:AJ132"/>
    <mergeCell ref="AK132:AM132"/>
    <mergeCell ref="AZ116:BB116"/>
    <mergeCell ref="BC116:BE116"/>
    <mergeCell ref="BL132:BM135"/>
    <mergeCell ref="BN132:BO135"/>
    <mergeCell ref="BP132:BQ135"/>
    <mergeCell ref="BR132:BS135"/>
    <mergeCell ref="BC124:BE124"/>
    <mergeCell ref="BC128:BE128"/>
    <mergeCell ref="BF124:BG127"/>
    <mergeCell ref="BH124:BI127"/>
    <mergeCell ref="BJ124:BK127"/>
    <mergeCell ref="BL120:BM123"/>
    <mergeCell ref="BN120:BO123"/>
    <mergeCell ref="BP120:BQ123"/>
    <mergeCell ref="BR120:BS123"/>
    <mergeCell ref="AZ120:BB120"/>
    <mergeCell ref="BC120:BE120"/>
    <mergeCell ref="BL124:BM127"/>
    <mergeCell ref="BN124:BO127"/>
    <mergeCell ref="BP124:BQ127"/>
    <mergeCell ref="BR124:BS127"/>
    <mergeCell ref="BT120:BU123"/>
    <mergeCell ref="BT116:BU119"/>
    <mergeCell ref="BT111:BU111"/>
    <mergeCell ref="BY112:BY115"/>
    <mergeCell ref="BT140:BU143"/>
    <mergeCell ref="AH140:AJ140"/>
    <mergeCell ref="AK140:AM140"/>
    <mergeCell ref="AN140:AP140"/>
    <mergeCell ref="AQ140:AS140"/>
    <mergeCell ref="AT140:AV140"/>
    <mergeCell ref="AW140:AY140"/>
    <mergeCell ref="BJ120:BK123"/>
    <mergeCell ref="BV120:BX123"/>
    <mergeCell ref="BF140:BG143"/>
    <mergeCell ref="BH140:BI143"/>
    <mergeCell ref="BJ140:BK143"/>
    <mergeCell ref="BV140:BX143"/>
    <mergeCell ref="BN111:BO111"/>
    <mergeCell ref="BP111:BQ111"/>
    <mergeCell ref="BR111:BS111"/>
    <mergeCell ref="AW132:AY132"/>
    <mergeCell ref="BP136:BQ139"/>
    <mergeCell ref="BR136:BS139"/>
    <mergeCell ref="BV124:BX127"/>
    <mergeCell ref="BV111:BX111"/>
    <mergeCell ref="BF112:BG115"/>
    <mergeCell ref="BH112:BI115"/>
    <mergeCell ref="BJ112:BK115"/>
    <mergeCell ref="BV112:BX115"/>
    <mergeCell ref="BL116:BM119"/>
    <mergeCell ref="BN116:BO119"/>
    <mergeCell ref="BP116:BQ119"/>
    <mergeCell ref="BR116:BS119"/>
    <mergeCell ref="BY140:BY143"/>
    <mergeCell ref="C1:BI1"/>
    <mergeCell ref="BJ1:BX1"/>
    <mergeCell ref="BF132:BG135"/>
    <mergeCell ref="BH132:BI135"/>
    <mergeCell ref="BJ132:BK135"/>
    <mergeCell ref="BV132:BX135"/>
    <mergeCell ref="BY132:BY135"/>
    <mergeCell ref="BF136:BG139"/>
    <mergeCell ref="BH136:BI139"/>
    <mergeCell ref="BJ136:BK139"/>
    <mergeCell ref="BV136:BX139"/>
    <mergeCell ref="BY136:BY139"/>
    <mergeCell ref="BF116:BG119"/>
    <mergeCell ref="BH116:BI119"/>
    <mergeCell ref="BJ116:BK119"/>
    <mergeCell ref="BV116:BX119"/>
    <mergeCell ref="BY116:BY119"/>
    <mergeCell ref="BF120:BG123"/>
    <mergeCell ref="BH120:BI123"/>
    <mergeCell ref="BY120:BY123"/>
    <mergeCell ref="BF110:BI110"/>
    <mergeCell ref="BJ110:BO110"/>
    <mergeCell ref="BP110:BX110"/>
  </mergeCells>
  <phoneticPr fontId="1"/>
  <printOptions horizontalCentered="1" verticalCentered="1"/>
  <pageMargins left="0.27559055118110237" right="0.31496062992125984" top="0.31496062992125984" bottom="0.19685039370078741" header="0.31496062992125984" footer="0.31496062992125984"/>
  <pageSetup paperSize="9" scale="47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順位表</vt:lpstr>
      <vt:lpstr>星取表</vt:lpstr>
      <vt:lpstr>順位表!Print_Area</vt:lpstr>
      <vt:lpstr>星取表!Print_Area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早坂賢一</cp:lastModifiedBy>
  <cp:lastPrinted>2017-07-29T22:17:11Z</cp:lastPrinted>
  <dcterms:created xsi:type="dcterms:W3CDTF">2008-03-04T02:08:01Z</dcterms:created>
  <dcterms:modified xsi:type="dcterms:W3CDTF">2017-07-31T21:08:42Z</dcterms:modified>
</cp:coreProperties>
</file>